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kan\Desktop\"/>
    </mc:Choice>
  </mc:AlternateContent>
  <xr:revisionPtr revIDLastSave="0" documentId="13_ncr:1_{A44A7097-6DE9-425E-BD09-52419914B357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1. AYAK ZÇ (2)" sheetId="16" r:id="rId1"/>
    <sheet name="1. AYAK ZÇ" sheetId="14" r:id="rId2"/>
    <sheet name="Sayfa1" sheetId="15" r:id="rId3"/>
  </sheets>
  <definedNames>
    <definedName name="_xlnm.Print_Area" localSheetId="1">'1. AYAK ZÇ'!$A$1:$K$60</definedName>
    <definedName name="_xlnm.Print_Area" localSheetId="0">'1. AYAK ZÇ (2)'!$A$1:$K$59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6" l="1"/>
  <c r="J8" i="16"/>
  <c r="J9" i="16" s="1"/>
  <c r="J10" i="16" s="1"/>
  <c r="J16" i="16"/>
  <c r="J17" i="16" s="1"/>
  <c r="J18" i="16" s="1"/>
  <c r="J19" i="16" s="1"/>
  <c r="J21" i="16" s="1"/>
  <c r="J22" i="16" s="1"/>
  <c r="J23" i="16" s="1"/>
  <c r="J24" i="16" s="1"/>
  <c r="J26" i="16" s="1"/>
  <c r="J27" i="16" s="1"/>
  <c r="J28" i="16" s="1"/>
  <c r="J29" i="16" s="1"/>
  <c r="J30" i="16" s="1"/>
  <c r="J31" i="16" s="1"/>
  <c r="J37" i="16"/>
  <c r="J38" i="16"/>
  <c r="J39" i="16" s="1"/>
  <c r="J40" i="16" s="1"/>
  <c r="J42" i="16" s="1"/>
  <c r="J43" i="16" s="1"/>
  <c r="J44" i="16" s="1"/>
  <c r="J45" i="16" s="1"/>
  <c r="J47" i="16" s="1"/>
  <c r="J48" i="16" s="1"/>
  <c r="J49" i="16" s="1"/>
  <c r="J50" i="16" s="1"/>
  <c r="J51" i="16" s="1"/>
  <c r="J52" i="16" s="1"/>
  <c r="F53" i="16"/>
  <c r="E53" i="16"/>
  <c r="I52" i="16"/>
  <c r="G52" i="16"/>
  <c r="I50" i="16"/>
  <c r="I48" i="16"/>
  <c r="I45" i="16"/>
  <c r="I43" i="16"/>
  <c r="I40" i="16"/>
  <c r="G40" i="16"/>
  <c r="I38" i="16"/>
  <c r="I37" i="16"/>
  <c r="F32" i="16"/>
  <c r="F54" i="16" s="1"/>
  <c r="E32" i="16"/>
  <c r="E54" i="16" s="1"/>
  <c r="I31" i="16"/>
  <c r="G31" i="16"/>
  <c r="I29" i="16"/>
  <c r="I27" i="16"/>
  <c r="I24" i="16"/>
  <c r="G24" i="16"/>
  <c r="I22" i="16"/>
  <c r="I19" i="16"/>
  <c r="G19" i="16"/>
  <c r="I17" i="16"/>
  <c r="I16" i="16"/>
  <c r="F11" i="16"/>
  <c r="F55" i="16" s="1"/>
  <c r="E11" i="16"/>
  <c r="I10" i="16"/>
  <c r="G10" i="16"/>
  <c r="I8" i="16"/>
  <c r="I7" i="16"/>
  <c r="G41" i="14"/>
  <c r="G24" i="14"/>
  <c r="G19" i="14"/>
  <c r="G10" i="14"/>
  <c r="F54" i="15"/>
  <c r="E54" i="15"/>
  <c r="G54" i="15" s="1"/>
  <c r="I53" i="15"/>
  <c r="G53" i="15"/>
  <c r="I51" i="15"/>
  <c r="I49" i="15"/>
  <c r="I46" i="15"/>
  <c r="I44" i="15"/>
  <c r="I41" i="15"/>
  <c r="G41" i="15"/>
  <c r="I39" i="15"/>
  <c r="J38" i="15"/>
  <c r="J39" i="15" s="1"/>
  <c r="J40" i="15" s="1"/>
  <c r="J41" i="15" s="1"/>
  <c r="J43" i="15" s="1"/>
  <c r="J44" i="15" s="1"/>
  <c r="J45" i="15" s="1"/>
  <c r="J46" i="15" s="1"/>
  <c r="J48" i="15" s="1"/>
  <c r="J49" i="15" s="1"/>
  <c r="J50" i="15" s="1"/>
  <c r="J51" i="15" s="1"/>
  <c r="J52" i="15" s="1"/>
  <c r="J53" i="15" s="1"/>
  <c r="I38" i="15"/>
  <c r="F32" i="15"/>
  <c r="F55" i="15" s="1"/>
  <c r="E32" i="15"/>
  <c r="E55" i="15" s="1"/>
  <c r="I31" i="15"/>
  <c r="G31" i="15"/>
  <c r="I29" i="15"/>
  <c r="I27" i="15"/>
  <c r="I24" i="15"/>
  <c r="G24" i="15"/>
  <c r="I22" i="15"/>
  <c r="I19" i="15"/>
  <c r="G19" i="15"/>
  <c r="I17" i="15"/>
  <c r="J16" i="15"/>
  <c r="J17" i="15" s="1"/>
  <c r="J18" i="15" s="1"/>
  <c r="J19" i="15" s="1"/>
  <c r="J21" i="15" s="1"/>
  <c r="J22" i="15" s="1"/>
  <c r="J23" i="15" s="1"/>
  <c r="J24" i="15" s="1"/>
  <c r="J26" i="15" s="1"/>
  <c r="J27" i="15" s="1"/>
  <c r="J28" i="15" s="1"/>
  <c r="J29" i="15" s="1"/>
  <c r="J30" i="15" s="1"/>
  <c r="J31" i="15" s="1"/>
  <c r="I16" i="15"/>
  <c r="F11" i="15"/>
  <c r="F56" i="15" s="1"/>
  <c r="E11" i="15"/>
  <c r="G11" i="15" s="1"/>
  <c r="G56" i="15" s="1"/>
  <c r="I10" i="15"/>
  <c r="G10" i="15"/>
  <c r="J8" i="15"/>
  <c r="J9" i="15" s="1"/>
  <c r="J10" i="15" s="1"/>
  <c r="I8" i="15"/>
  <c r="J7" i="15"/>
  <c r="I7" i="15"/>
  <c r="G54" i="16" l="1"/>
  <c r="G11" i="16"/>
  <c r="G55" i="16" s="1"/>
  <c r="G53" i="16"/>
  <c r="F56" i="16"/>
  <c r="E55" i="16"/>
  <c r="G32" i="16"/>
  <c r="E56" i="16"/>
  <c r="G56" i="16" s="1"/>
  <c r="G55" i="15"/>
  <c r="F57" i="15"/>
  <c r="E56" i="15"/>
  <c r="E57" i="15" s="1"/>
  <c r="G57" i="15" s="1"/>
  <c r="G32" i="15"/>
  <c r="F56" i="14"/>
  <c r="F11" i="14"/>
  <c r="E11" i="14"/>
  <c r="G11" i="14" l="1"/>
  <c r="G56" i="14" s="1"/>
  <c r="E56" i="14"/>
  <c r="I10" i="14"/>
  <c r="I8" i="14"/>
  <c r="J7" i="14"/>
  <c r="J8" i="14" s="1"/>
  <c r="J9" i="14" s="1"/>
  <c r="J10" i="14" s="1"/>
  <c r="I7" i="14"/>
  <c r="I16" i="14"/>
  <c r="J16" i="14"/>
  <c r="J17" i="14" s="1"/>
  <c r="J18" i="14" s="1"/>
  <c r="J19" i="14" s="1"/>
  <c r="J21" i="14" s="1"/>
  <c r="J22" i="14" s="1"/>
  <c r="J23" i="14" s="1"/>
  <c r="J24" i="14" s="1"/>
  <c r="J26" i="14" s="1"/>
  <c r="J27" i="14" s="1"/>
  <c r="J28" i="14" s="1"/>
  <c r="J29" i="14" s="1"/>
  <c r="J30" i="14" s="1"/>
  <c r="I17" i="14"/>
  <c r="I19" i="14"/>
  <c r="I22" i="14"/>
  <c r="I24" i="14"/>
  <c r="I27" i="14"/>
  <c r="I29" i="14"/>
  <c r="F54" i="14" l="1"/>
  <c r="E54" i="14" l="1"/>
  <c r="I53" i="14"/>
  <c r="G53" i="14"/>
  <c r="I51" i="14"/>
  <c r="I49" i="14"/>
  <c r="I46" i="14"/>
  <c r="I44" i="14"/>
  <c r="I41" i="14"/>
  <c r="I39" i="14"/>
  <c r="J38" i="14"/>
  <c r="J39" i="14" s="1"/>
  <c r="J40" i="14" s="1"/>
  <c r="J41" i="14" s="1"/>
  <c r="J43" i="14" s="1"/>
  <c r="J44" i="14" s="1"/>
  <c r="J45" i="14" s="1"/>
  <c r="J46" i="14" s="1"/>
  <c r="J48" i="14" s="1"/>
  <c r="J49" i="14" s="1"/>
  <c r="J50" i="14" s="1"/>
  <c r="J51" i="14" s="1"/>
  <c r="J52" i="14" s="1"/>
  <c r="J53" i="14" s="1"/>
  <c r="I38" i="14"/>
  <c r="G54" i="14" l="1"/>
  <c r="G31" i="14" l="1"/>
  <c r="F32" i="14"/>
  <c r="F55" i="14" s="1"/>
  <c r="F57" i="14" s="1"/>
  <c r="E32" i="14"/>
  <c r="E55" i="14" s="1"/>
  <c r="J31" i="14"/>
  <c r="I31" i="14"/>
  <c r="G55" i="14" l="1"/>
  <c r="E57" i="14"/>
  <c r="G57" i="14" s="1"/>
  <c r="G32" i="14"/>
</calcChain>
</file>

<file path=xl/sharedStrings.xml><?xml version="1.0" encoding="utf-8"?>
<sst xmlns="http://schemas.openxmlformats.org/spreadsheetml/2006/main" count="296" uniqueCount="65">
  <si>
    <t>ZK</t>
  </si>
  <si>
    <t>ÖE</t>
  </si>
  <si>
    <t>KONTROL NOKTASI</t>
  </si>
  <si>
    <t>ÖE KM</t>
  </si>
  <si>
    <t>ARA KM</t>
  </si>
  <si>
    <t>TOPLAM KM</t>
  </si>
  <si>
    <t>SÜRE DAKİKA</t>
  </si>
  <si>
    <t>ORT.HIZ KM/H</t>
  </si>
  <si>
    <t>1.OTO</t>
  </si>
  <si>
    <t>KAPALI PARK ÇIKIŞ</t>
  </si>
  <si>
    <t>2A</t>
  </si>
  <si>
    <t>1. Ayak Toplam</t>
  </si>
  <si>
    <t>1A</t>
  </si>
  <si>
    <t>1B</t>
  </si>
  <si>
    <t>SERVİS GİRİŞİ-2</t>
  </si>
  <si>
    <t>SERVİS ÇIKIŞI-2</t>
  </si>
  <si>
    <t>SERVİS ÇIKIŞI-3</t>
  </si>
  <si>
    <t>AYAK SONU KAPALI PARK</t>
  </si>
  <si>
    <t>2B</t>
  </si>
  <si>
    <t>3A</t>
  </si>
  <si>
    <t>3B</t>
  </si>
  <si>
    <t>SERVİS GİRİŞİ-3</t>
  </si>
  <si>
    <t>SPOR TOTO-3</t>
  </si>
  <si>
    <t>3C</t>
  </si>
  <si>
    <t>SEREMONİK START</t>
  </si>
  <si>
    <t>0A</t>
  </si>
  <si>
    <t>ULUABAT</t>
  </si>
  <si>
    <t>UZAK SERVİS ÇIKIŞI-1</t>
  </si>
  <si>
    <t>1. AYAK  3. KISIM         13 KASIM 2021 CUMARTESİ</t>
  </si>
  <si>
    <t>2C</t>
  </si>
  <si>
    <t>BAV - ISUZU</t>
  </si>
  <si>
    <t>2. AYAK</t>
  </si>
  <si>
    <t>2. AYAK  1. KISIM          14 KASIM 2021 PAZAR</t>
  </si>
  <si>
    <t>FİNİŞ</t>
  </si>
  <si>
    <t>1. AYAK  2. KISIM         14 KASIM 2021 PAZAR</t>
  </si>
  <si>
    <t>2. Ayak Toplam</t>
  </si>
  <si>
    <t xml:space="preserve">   Yarışma Toplam</t>
  </si>
  <si>
    <t>SERVİS ÇIKIŞ</t>
  </si>
  <si>
    <t>SERVİS GİRİŞİ-1</t>
  </si>
  <si>
    <t>Türkiye Baja Şampiyonası 2. Ayak Bursa Yarışı Zaman Çizelgesi</t>
  </si>
  <si>
    <t>DAĞYENİCE GÖLETİ</t>
  </si>
  <si>
    <t>BASK</t>
  </si>
  <si>
    <t>SERVİS GİRİŞİ</t>
  </si>
  <si>
    <t>2. AYAK  1. KISIM         30 Eylül 2023 CUMARTESİ</t>
  </si>
  <si>
    <t>1.Ayak 29 Eylül 2023 CUMA</t>
  </si>
  <si>
    <t>3. Ayak Toplam</t>
  </si>
  <si>
    <t>MURADİYESARNIÇ</t>
  </si>
  <si>
    <t>SERVİS ÇIKIŞI-1</t>
  </si>
  <si>
    <t>4A</t>
  </si>
  <si>
    <t>SARNIÇ 1</t>
  </si>
  <si>
    <t>SARNIÇ 2</t>
  </si>
  <si>
    <t>2. AYAK  2. KISIM         13 KASIM 2021 CUMARTESİ</t>
  </si>
  <si>
    <t>KARAPINAR</t>
  </si>
  <si>
    <t>Maceraist 1</t>
  </si>
  <si>
    <t>Maceraist 2</t>
  </si>
  <si>
    <t>3. AYAK</t>
  </si>
  <si>
    <t>3. AYAK  1. KISIM          14 KASIM 2021 PAZAR</t>
  </si>
  <si>
    <t>SURYAPI MARKA AVM</t>
  </si>
  <si>
    <t>1.AYAK (1. KISIM) 29 EYLÜL 2023 CUMA</t>
  </si>
  <si>
    <t>2. AYAK  (2. KISIM)         30 EYLÜL 2023 CUMARTESİ</t>
  </si>
  <si>
    <t>2. AYAK  (3. KISIM)         30 EYLÜL 2023 CUMARTESİ</t>
  </si>
  <si>
    <t>3. AYAK  (4. KISIM)          01 EKİM 2023 PAZAR</t>
  </si>
  <si>
    <t>ISUZU BAV</t>
  </si>
  <si>
    <t>MACERAİST 1</t>
  </si>
  <si>
    <t>MACERAİST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</si>
</sst>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sz val="11"/>
      <color indexed="8"/>
      <name val="Myriad Pro"/>
      <family val="2"/>
    </font>
    <font>
      <b/>
      <sz val="14"/>
      <color theme="1" tint="4.9989318521683403E-2"/>
      <name val="Myriad Pro"/>
      <family val="2"/>
    </font>
    <font>
      <b/>
      <sz val="10"/>
      <color theme="0"/>
      <name val="Myriad Pro"/>
      <family val="2"/>
    </font>
    <font>
      <b/>
      <sz val="10"/>
      <color theme="1" tint="4.9989318521683403E-2"/>
      <name val="Myriad Pro"/>
      <family val="2"/>
    </font>
    <font>
      <sz val="10"/>
      <color theme="1" tint="4.9989318521683403E-2"/>
      <name val="Myriad Pro"/>
      <family val="2"/>
    </font>
    <font>
      <sz val="10"/>
      <color theme="0"/>
      <name val="Myriad Pro"/>
      <family val="2"/>
    </font>
    <font>
      <b/>
      <sz val="11"/>
      <color indexed="8"/>
      <name val="Myriad Pro"/>
      <family val="2"/>
    </font>
    <font>
      <sz val="9"/>
      <color theme="1" tint="4.9989318521683403E-2"/>
      <name val="Myriad Pro"/>
      <family val="2"/>
    </font>
    <font>
      <sz val="10"/>
      <color theme="1"/>
      <name val="Myriad Pro"/>
      <family val="2"/>
    </font>
    <font>
      <b/>
      <sz val="9"/>
      <color theme="1" tint="4.9989318521683403E-2"/>
      <name val="Myriad Pro"/>
      <family val="2"/>
    </font>
    <font>
      <b/>
      <sz val="10"/>
      <color indexed="8"/>
      <name val="Myriad Pro"/>
      <charset val="162"/>
    </font>
    <font>
      <b/>
      <sz val="12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1" tint="4.9989318521683403E-2"/>
        <bgColor indexed="31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22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indexed="56"/>
      </right>
      <top/>
      <bottom style="medium">
        <color auto="1"/>
      </bottom>
      <diagonal/>
    </border>
    <border>
      <left style="thick">
        <color indexed="56"/>
      </left>
      <right style="thin">
        <color indexed="8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4" fillId="0" borderId="0" xfId="1" applyFont="1"/>
    <xf numFmtId="20" fontId="4" fillId="0" borderId="0" xfId="1" applyNumberFormat="1" applyFont="1"/>
    <xf numFmtId="0" fontId="10" fillId="0" borderId="0" xfId="1" applyFont="1"/>
    <xf numFmtId="0" fontId="8" fillId="3" borderId="6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1"/>
    </xf>
    <xf numFmtId="20" fontId="8" fillId="3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20" fontId="8" fillId="3" borderId="7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8" fillId="2" borderId="1" xfId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5" xfId="1" applyFont="1" applyBorder="1"/>
    <xf numFmtId="0" fontId="4" fillId="0" borderId="9" xfId="1" applyFont="1" applyBorder="1"/>
    <xf numFmtId="0" fontId="10" fillId="0" borderId="5" xfId="1" applyFont="1" applyBorder="1"/>
    <xf numFmtId="0" fontId="10" fillId="0" borderId="9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7" fillId="6" borderId="16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left" vertical="center" indent="1"/>
    </xf>
    <xf numFmtId="2" fontId="7" fillId="8" borderId="11" xfId="1" applyNumberFormat="1" applyFont="1" applyFill="1" applyBorder="1" applyAlignment="1">
      <alignment horizontal="center" vertical="center"/>
    </xf>
    <xf numFmtId="2" fontId="7" fillId="8" borderId="1" xfId="1" applyNumberFormat="1" applyFont="1" applyFill="1" applyBorder="1" applyAlignment="1">
      <alignment horizontal="center" vertical="center"/>
    </xf>
    <xf numFmtId="2" fontId="7" fillId="8" borderId="7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20" fontId="7" fillId="6" borderId="26" xfId="1" applyNumberFormat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left" vertical="center" indent="1"/>
    </xf>
    <xf numFmtId="2" fontId="7" fillId="6" borderId="27" xfId="1" applyNumberFormat="1" applyFont="1" applyFill="1" applyBorder="1" applyAlignment="1">
      <alignment horizontal="center" vertical="center"/>
    </xf>
    <xf numFmtId="20" fontId="7" fillId="6" borderId="27" xfId="1" applyNumberFormat="1" applyFont="1" applyFill="1" applyBorder="1" applyAlignment="1">
      <alignment horizontal="center" vertical="center"/>
    </xf>
    <xf numFmtId="20" fontId="7" fillId="6" borderId="2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2" fontId="7" fillId="0" borderId="0" xfId="1" applyNumberFormat="1" applyFont="1" applyAlignment="1">
      <alignment horizontal="center" vertical="center"/>
    </xf>
    <xf numFmtId="0" fontId="8" fillId="0" borderId="30" xfId="1" applyFont="1" applyBorder="1" applyAlignment="1">
      <alignment horizontal="left" vertical="center" indent="1"/>
    </xf>
    <xf numFmtId="0" fontId="8" fillId="2" borderId="30" xfId="1" applyFont="1" applyFill="1" applyBorder="1" applyAlignment="1">
      <alignment horizontal="center" vertical="center"/>
    </xf>
    <xf numFmtId="2" fontId="8" fillId="2" borderId="31" xfId="1" applyNumberFormat="1" applyFont="1" applyFill="1" applyBorder="1" applyAlignment="1">
      <alignment horizontal="center" vertical="center"/>
    </xf>
    <xf numFmtId="2" fontId="8" fillId="2" borderId="32" xfId="1" applyNumberFormat="1" applyFont="1" applyFill="1" applyBorder="1" applyAlignment="1">
      <alignment horizontal="center" vertical="center"/>
    </xf>
    <xf numFmtId="0" fontId="7" fillId="7" borderId="33" xfId="1" applyFont="1" applyFill="1" applyBorder="1" applyAlignment="1">
      <alignment horizontal="left" vertical="center" indent="1"/>
    </xf>
    <xf numFmtId="2" fontId="7" fillId="8" borderId="34" xfId="1" applyNumberFormat="1" applyFont="1" applyFill="1" applyBorder="1" applyAlignment="1">
      <alignment horizontal="center" vertical="center"/>
    </xf>
    <xf numFmtId="2" fontId="7" fillId="8" borderId="35" xfId="1" applyNumberFormat="1" applyFont="1" applyFill="1" applyBorder="1" applyAlignment="1">
      <alignment horizontal="center" vertical="center"/>
    </xf>
    <xf numFmtId="0" fontId="14" fillId="9" borderId="36" xfId="1" applyFont="1" applyFill="1" applyBorder="1" applyAlignment="1">
      <alignment horizontal="left" vertical="center"/>
    </xf>
    <xf numFmtId="2" fontId="14" fillId="9" borderId="37" xfId="1" applyNumberFormat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39" xfId="1" applyFont="1" applyBorder="1" applyAlignment="1">
      <alignment horizontal="left" vertical="center" inden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horizontal="left" vertical="center" indent="1"/>
    </xf>
    <xf numFmtId="164" fontId="8" fillId="0" borderId="42" xfId="1" applyNumberFormat="1" applyFont="1" applyBorder="1" applyAlignment="1">
      <alignment horizontal="center" vertical="center"/>
    </xf>
    <xf numFmtId="20" fontId="9" fillId="3" borderId="42" xfId="1" applyNumberFormat="1" applyFont="1" applyFill="1" applyBorder="1" applyAlignment="1">
      <alignment horizontal="center" vertical="center"/>
    </xf>
    <xf numFmtId="2" fontId="8" fillId="0" borderId="42" xfId="1" applyNumberFormat="1" applyFont="1" applyBorder="1" applyAlignment="1">
      <alignment horizontal="center" vertical="center"/>
    </xf>
    <xf numFmtId="20" fontId="8" fillId="0" borderId="43" xfId="1" applyNumberFormat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39" xfId="1" applyFont="1" applyBorder="1" applyAlignment="1">
      <alignment horizontal="left" vertical="center" indent="1"/>
    </xf>
    <xf numFmtId="164" fontId="12" fillId="0" borderId="39" xfId="1" applyNumberFormat="1" applyFont="1" applyBorder="1" applyAlignment="1">
      <alignment horizontal="center" vertical="center"/>
    </xf>
    <xf numFmtId="20" fontId="12" fillId="3" borderId="39" xfId="1" applyNumberFormat="1" applyFont="1" applyFill="1" applyBorder="1" applyAlignment="1">
      <alignment horizontal="center" vertical="center"/>
    </xf>
    <xf numFmtId="2" fontId="12" fillId="0" borderId="39" xfId="1" applyNumberFormat="1" applyFont="1" applyBorder="1" applyAlignment="1">
      <alignment horizontal="center" vertical="center"/>
    </xf>
    <xf numFmtId="20" fontId="12" fillId="0" borderId="40" xfId="1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9" xfId="1" applyFont="1" applyBorder="1" applyAlignment="1">
      <alignment horizontal="left" vertical="center" indent="1"/>
    </xf>
    <xf numFmtId="2" fontId="8" fillId="0" borderId="39" xfId="1" applyNumberFormat="1" applyFont="1" applyBorder="1" applyAlignment="1">
      <alignment horizontal="center" vertical="center"/>
    </xf>
    <xf numFmtId="20" fontId="8" fillId="0" borderId="39" xfId="1" applyNumberFormat="1" applyFont="1" applyBorder="1" applyAlignment="1">
      <alignment horizontal="center" vertical="center"/>
    </xf>
    <xf numFmtId="20" fontId="8" fillId="0" borderId="40" xfId="1" applyNumberFormat="1" applyFont="1" applyBorder="1" applyAlignment="1">
      <alignment horizontal="center" vertical="center"/>
    </xf>
    <xf numFmtId="0" fontId="7" fillId="6" borderId="29" xfId="1" applyFont="1" applyFill="1" applyBorder="1" applyAlignment="1">
      <alignment horizontal="center" vertical="center"/>
    </xf>
    <xf numFmtId="0" fontId="7" fillId="6" borderId="29" xfId="1" applyFont="1" applyFill="1" applyBorder="1" applyAlignment="1">
      <alignment horizontal="left" vertical="center" indent="1"/>
    </xf>
    <xf numFmtId="2" fontId="7" fillId="6" borderId="29" xfId="1" applyNumberFormat="1" applyFont="1" applyFill="1" applyBorder="1" applyAlignment="1">
      <alignment horizontal="center" vertical="center"/>
    </xf>
    <xf numFmtId="20" fontId="7" fillId="6" borderId="29" xfId="1" applyNumberFormat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left" vertical="center" indent="1"/>
    </xf>
    <xf numFmtId="20" fontId="8" fillId="3" borderId="42" xfId="1" applyNumberFormat="1" applyFont="1" applyFill="1" applyBorder="1" applyAlignment="1">
      <alignment horizontal="center" vertical="center"/>
    </xf>
    <xf numFmtId="20" fontId="8" fillId="3" borderId="43" xfId="1" applyNumberFormat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 indent="1"/>
    </xf>
    <xf numFmtId="2" fontId="8" fillId="0" borderId="45" xfId="1" applyNumberFormat="1" applyFont="1" applyBorder="1" applyAlignment="1">
      <alignment horizontal="center" vertical="center"/>
    </xf>
    <xf numFmtId="20" fontId="8" fillId="0" borderId="45" xfId="1" applyNumberFormat="1" applyFont="1" applyBorder="1" applyAlignment="1">
      <alignment horizontal="center" vertical="center"/>
    </xf>
    <xf numFmtId="20" fontId="8" fillId="0" borderId="46" xfId="1" applyNumberFormat="1" applyFont="1" applyBorder="1" applyAlignment="1">
      <alignment horizontal="center" vertical="center"/>
    </xf>
    <xf numFmtId="2" fontId="8" fillId="3" borderId="42" xfId="1" applyNumberFormat="1" applyFont="1" applyFill="1" applyBorder="1" applyAlignment="1">
      <alignment horizontal="center" vertical="center"/>
    </xf>
    <xf numFmtId="2" fontId="8" fillId="2" borderId="47" xfId="1" applyNumberFormat="1" applyFont="1" applyFill="1" applyBorder="1" applyAlignment="1">
      <alignment horizontal="center" vertical="center"/>
    </xf>
    <xf numFmtId="20" fontId="8" fillId="2" borderId="47" xfId="1" applyNumberFormat="1" applyFont="1" applyFill="1" applyBorder="1" applyAlignment="1">
      <alignment horizontal="center" vertical="center"/>
    </xf>
    <xf numFmtId="20" fontId="8" fillId="2" borderId="48" xfId="1" applyNumberFormat="1" applyFont="1" applyFill="1" applyBorder="1" applyAlignment="1">
      <alignment horizontal="center" vertical="center"/>
    </xf>
    <xf numFmtId="0" fontId="13" fillId="0" borderId="39" xfId="1" applyFont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2" fontId="8" fillId="3" borderId="0" xfId="1" applyNumberFormat="1" applyFont="1" applyFill="1" applyAlignment="1">
      <alignment horizontal="center" vertical="center"/>
    </xf>
    <xf numFmtId="20" fontId="8" fillId="3" borderId="0" xfId="1" applyNumberFormat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 indent="1"/>
    </xf>
    <xf numFmtId="0" fontId="7" fillId="0" borderId="5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7" xfId="1" applyFont="1" applyBorder="1" applyAlignment="1">
      <alignment horizontal="left" vertical="center" indent="1"/>
    </xf>
    <xf numFmtId="164" fontId="8" fillId="0" borderId="57" xfId="1" applyNumberFormat="1" applyFont="1" applyBorder="1" applyAlignment="1">
      <alignment horizontal="center" vertical="center"/>
    </xf>
    <xf numFmtId="20" fontId="9" fillId="3" borderId="57" xfId="1" applyNumberFormat="1" applyFont="1" applyFill="1" applyBorder="1" applyAlignment="1">
      <alignment horizontal="center" vertical="center"/>
    </xf>
    <xf numFmtId="2" fontId="8" fillId="0" borderId="57" xfId="1" applyNumberFormat="1" applyFont="1" applyBorder="1" applyAlignment="1">
      <alignment horizontal="center" vertical="center"/>
    </xf>
    <xf numFmtId="20" fontId="8" fillId="0" borderId="58" xfId="1" applyNumberFormat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2" fillId="0" borderId="54" xfId="1" applyFont="1" applyBorder="1" applyAlignment="1">
      <alignment horizontal="left" vertical="center" indent="1"/>
    </xf>
    <xf numFmtId="164" fontId="12" fillId="0" borderId="54" xfId="1" applyNumberFormat="1" applyFont="1" applyBorder="1" applyAlignment="1">
      <alignment horizontal="center" vertical="center"/>
    </xf>
    <xf numFmtId="20" fontId="12" fillId="3" borderId="54" xfId="1" applyNumberFormat="1" applyFont="1" applyFill="1" applyBorder="1" applyAlignment="1">
      <alignment horizontal="center" vertical="center"/>
    </xf>
    <xf numFmtId="2" fontId="12" fillId="0" borderId="54" xfId="1" applyNumberFormat="1" applyFont="1" applyBorder="1" applyAlignment="1">
      <alignment horizontal="center" vertical="center"/>
    </xf>
    <xf numFmtId="20" fontId="12" fillId="0" borderId="55" xfId="1" applyNumberFormat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54" xfId="1" applyFont="1" applyBorder="1" applyAlignment="1">
      <alignment horizontal="left" vertical="center" indent="1"/>
    </xf>
    <xf numFmtId="2" fontId="8" fillId="0" borderId="54" xfId="1" applyNumberFormat="1" applyFont="1" applyBorder="1" applyAlignment="1">
      <alignment horizontal="center" vertical="center"/>
    </xf>
    <xf numFmtId="20" fontId="8" fillId="0" borderId="54" xfId="1" applyNumberFormat="1" applyFont="1" applyBorder="1" applyAlignment="1">
      <alignment horizontal="center" vertical="center"/>
    </xf>
    <xf numFmtId="20" fontId="8" fillId="0" borderId="55" xfId="1" applyNumberFormat="1" applyFont="1" applyBorder="1" applyAlignment="1">
      <alignment horizontal="center" vertical="center"/>
    </xf>
    <xf numFmtId="0" fontId="7" fillId="6" borderId="49" xfId="1" applyFont="1" applyFill="1" applyBorder="1" applyAlignment="1">
      <alignment horizontal="center" vertical="center"/>
    </xf>
    <xf numFmtId="0" fontId="7" fillId="6" borderId="49" xfId="1" applyFont="1" applyFill="1" applyBorder="1" applyAlignment="1">
      <alignment horizontal="left" vertical="center" indent="1"/>
    </xf>
    <xf numFmtId="2" fontId="7" fillId="6" borderId="49" xfId="1" applyNumberFormat="1" applyFont="1" applyFill="1" applyBorder="1" applyAlignment="1">
      <alignment horizontal="center" vertical="center"/>
    </xf>
    <xf numFmtId="20" fontId="7" fillId="6" borderId="49" xfId="1" applyNumberFormat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left" vertical="center" indent="1"/>
    </xf>
    <xf numFmtId="2" fontId="14" fillId="9" borderId="17" xfId="1" applyNumberFormat="1" applyFont="1" applyFill="1" applyBorder="1" applyAlignment="1">
      <alignment horizontal="center" vertical="center"/>
    </xf>
    <xf numFmtId="2" fontId="14" fillId="9" borderId="18" xfId="1" applyNumberFormat="1" applyFont="1" applyFill="1" applyBorder="1" applyAlignment="1">
      <alignment horizontal="center" vertical="center"/>
    </xf>
    <xf numFmtId="0" fontId="7" fillId="7" borderId="59" xfId="1" applyFont="1" applyFill="1" applyBorder="1" applyAlignment="1">
      <alignment horizontal="left" vertical="center" indent="1"/>
    </xf>
    <xf numFmtId="0" fontId="7" fillId="7" borderId="25" xfId="1" applyFont="1" applyFill="1" applyBorder="1" applyAlignment="1">
      <alignment horizontal="left" vertical="center" indent="1"/>
    </xf>
    <xf numFmtId="2" fontId="14" fillId="9" borderId="62" xfId="1" applyNumberFormat="1" applyFont="1" applyFill="1" applyBorder="1"/>
    <xf numFmtId="2" fontId="14" fillId="9" borderId="62" xfId="1" applyNumberFormat="1" applyFont="1" applyFill="1" applyBorder="1" applyAlignment="1">
      <alignment horizontal="center"/>
    </xf>
    <xf numFmtId="2" fontId="14" fillId="9" borderId="60" xfId="1" applyNumberFormat="1" applyFont="1" applyFill="1" applyBorder="1" applyAlignment="1">
      <alignment horizontal="center" vertical="center"/>
    </xf>
    <xf numFmtId="2" fontId="14" fillId="9" borderId="61" xfId="1" applyNumberFormat="1" applyFont="1" applyFill="1" applyBorder="1" applyAlignment="1">
      <alignment horizontal="center" vertical="center"/>
    </xf>
    <xf numFmtId="2" fontId="14" fillId="9" borderId="49" xfId="1" applyNumberFormat="1" applyFont="1" applyFill="1" applyBorder="1" applyAlignment="1">
      <alignment horizontal="center" vertical="center"/>
    </xf>
    <xf numFmtId="2" fontId="14" fillId="9" borderId="26" xfId="1" applyNumberFormat="1" applyFont="1" applyFill="1" applyBorder="1" applyAlignment="1">
      <alignment horizontal="center" vertical="center"/>
    </xf>
    <xf numFmtId="0" fontId="13" fillId="0" borderId="5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8" fillId="3" borderId="57" xfId="1" applyFont="1" applyFill="1" applyBorder="1" applyAlignment="1">
      <alignment horizontal="center" vertical="center"/>
    </xf>
    <xf numFmtId="0" fontId="8" fillId="3" borderId="57" xfId="1" applyFont="1" applyFill="1" applyBorder="1" applyAlignment="1">
      <alignment horizontal="left" vertical="center" indent="1"/>
    </xf>
    <xf numFmtId="20" fontId="8" fillId="3" borderId="57" xfId="1" applyNumberFormat="1" applyFont="1" applyFill="1" applyBorder="1" applyAlignment="1">
      <alignment horizontal="center" vertical="center"/>
    </xf>
    <xf numFmtId="2" fontId="8" fillId="3" borderId="57" xfId="1" applyNumberFormat="1" applyFont="1" applyFill="1" applyBorder="1" applyAlignment="1">
      <alignment horizontal="center" vertical="center"/>
    </xf>
    <xf numFmtId="2" fontId="8" fillId="2" borderId="63" xfId="1" applyNumberFormat="1" applyFont="1" applyFill="1" applyBorder="1" applyAlignment="1">
      <alignment horizontal="center" vertical="center"/>
    </xf>
    <xf numFmtId="20" fontId="8" fillId="2" borderId="63" xfId="1" applyNumberFormat="1" applyFont="1" applyFill="1" applyBorder="1" applyAlignment="1">
      <alignment horizontal="center" vertical="center"/>
    </xf>
    <xf numFmtId="20" fontId="8" fillId="2" borderId="64" xfId="1" applyNumberFormat="1" applyFont="1" applyFill="1" applyBorder="1" applyAlignment="1">
      <alignment horizontal="center" vertical="center"/>
    </xf>
    <xf numFmtId="0" fontId="7" fillId="7" borderId="65" xfId="1" applyFont="1" applyFill="1" applyBorder="1" applyAlignment="1">
      <alignment horizontal="left" vertical="center" indent="1"/>
    </xf>
    <xf numFmtId="2" fontId="14" fillId="9" borderId="66" xfId="1" applyNumberFormat="1" applyFont="1" applyFill="1" applyBorder="1" applyAlignment="1">
      <alignment horizontal="center" vertical="center"/>
    </xf>
    <xf numFmtId="2" fontId="14" fillId="9" borderId="67" xfId="1" applyNumberFormat="1" applyFont="1" applyFill="1" applyBorder="1" applyAlignment="1">
      <alignment horizontal="center" vertical="center"/>
    </xf>
    <xf numFmtId="0" fontId="7" fillId="7" borderId="68" xfId="1" applyFont="1" applyFill="1" applyBorder="1" applyAlignment="1">
      <alignment horizontal="left" vertical="center" indent="1"/>
    </xf>
    <xf numFmtId="2" fontId="14" fillId="9" borderId="32" xfId="1" applyNumberFormat="1" applyFont="1" applyFill="1" applyBorder="1" applyAlignment="1">
      <alignment horizontal="center" vertical="center"/>
    </xf>
    <xf numFmtId="2" fontId="14" fillId="9" borderId="69" xfId="1" applyNumberFormat="1" applyFont="1" applyFill="1" applyBorder="1" applyAlignment="1">
      <alignment horizontal="center" vertical="center"/>
    </xf>
    <xf numFmtId="2" fontId="14" fillId="9" borderId="63" xfId="1" applyNumberFormat="1" applyFont="1" applyFill="1" applyBorder="1"/>
    <xf numFmtId="2" fontId="14" fillId="9" borderId="63" xfId="1" applyNumberFormat="1" applyFont="1" applyFill="1" applyBorder="1" applyAlignment="1">
      <alignment horizontal="center"/>
    </xf>
    <xf numFmtId="2" fontId="14" fillId="9" borderId="64" xfId="1" applyNumberFormat="1" applyFont="1" applyFill="1" applyBorder="1" applyAlignment="1">
      <alignment horizontal="center"/>
    </xf>
    <xf numFmtId="0" fontId="4" fillId="0" borderId="0" xfId="1" applyFont="1" applyAlignment="1">
      <alignment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6" fillId="5" borderId="22" xfId="1" applyFont="1" applyFill="1" applyBorder="1" applyAlignment="1">
      <alignment horizontal="center" vertical="center"/>
    </xf>
    <xf numFmtId="0" fontId="6" fillId="5" borderId="23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6" fillId="5" borderId="50" xfId="1" applyFont="1" applyFill="1" applyBorder="1" applyAlignment="1">
      <alignment horizontal="center" vertical="center"/>
    </xf>
    <xf numFmtId="0" fontId="6" fillId="5" borderId="51" xfId="1" applyFont="1" applyFill="1" applyBorder="1" applyAlignment="1">
      <alignment horizontal="center" vertical="center"/>
    </xf>
    <xf numFmtId="0" fontId="6" fillId="5" borderId="52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</cellXfs>
  <cellStyles count="108">
    <cellStyle name="Excel Built-in Normal" xfId="1" xr:uid="{00000000-0005-0000-0000-000000000000}"/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7C0DE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F9F9F"/>
      <rgbColor rgb="0017375E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374651</xdr:colOff>
      <xdr:row>0</xdr:row>
      <xdr:rowOff>111285</xdr:rowOff>
    </xdr:from>
    <xdr:to>
      <xdr:col>7</xdr:col>
      <xdr:colOff>0</xdr:colOff>
      <xdr:row>0</xdr:row>
      <xdr:rowOff>1050299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CE2C20D-57B0-491D-A19A-BDC4692EF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026" y="111285"/>
          <a:ext cx="1549399" cy="939014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0</xdr:row>
      <xdr:rowOff>323851</xdr:rowOff>
    </xdr:from>
    <xdr:to>
      <xdr:col>10</xdr:col>
      <xdr:colOff>438150</xdr:colOff>
      <xdr:row>0</xdr:row>
      <xdr:rowOff>920289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E31581BA-B856-4185-9D48-49BFA409A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225" y="323851"/>
          <a:ext cx="2098675" cy="596438"/>
        </a:xfrm>
        <a:prstGeom prst="rect">
          <a:avLst/>
        </a:prstGeom>
      </xdr:spPr>
    </xdr:pic>
    <xdr:clientData/>
  </xdr:twoCellAnchor>
  <xdr:twoCellAnchor editAs="oneCell">
    <xdr:from>
      <xdr:col>0</xdr:col>
      <xdr:colOff>298450</xdr:colOff>
      <xdr:row>0</xdr:row>
      <xdr:rowOff>107950</xdr:rowOff>
    </xdr:from>
    <xdr:to>
      <xdr:col>3</xdr:col>
      <xdr:colOff>120650</xdr:colOff>
      <xdr:row>0</xdr:row>
      <xdr:rowOff>1085850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7937CB37-705C-421F-BCFD-69DB0708F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107950"/>
          <a:ext cx="927100" cy="977900"/>
        </a:xfrm>
        <a:prstGeom prst="rect">
          <a:avLst/>
        </a:prstGeom>
      </xdr:spPr>
    </xdr:pic>
    <xdr:clientData/>
  </xdr:twoCellAnchor>
  <xdr:twoCellAnchor editAs="oneCell">
    <xdr:from>
      <xdr:col>3</xdr:col>
      <xdr:colOff>311150</xdr:colOff>
      <xdr:row>0</xdr:row>
      <xdr:rowOff>177800</xdr:rowOff>
    </xdr:from>
    <xdr:to>
      <xdr:col>3</xdr:col>
      <xdr:colOff>1132558</xdr:colOff>
      <xdr:row>0</xdr:row>
      <xdr:rowOff>1013355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DC3DC1A6-6533-4E46-A4FE-9916232E0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050" y="177800"/>
          <a:ext cx="821408" cy="835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374651</xdr:colOff>
      <xdr:row>0</xdr:row>
      <xdr:rowOff>111285</xdr:rowOff>
    </xdr:from>
    <xdr:to>
      <xdr:col>7</xdr:col>
      <xdr:colOff>0</xdr:colOff>
      <xdr:row>0</xdr:row>
      <xdr:rowOff>1050299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11285"/>
          <a:ext cx="1650999" cy="939014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0</xdr:row>
      <xdr:rowOff>323851</xdr:rowOff>
    </xdr:from>
    <xdr:to>
      <xdr:col>10</xdr:col>
      <xdr:colOff>438150</xdr:colOff>
      <xdr:row>0</xdr:row>
      <xdr:rowOff>920289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3851"/>
          <a:ext cx="2216150" cy="596438"/>
        </a:xfrm>
        <a:prstGeom prst="rect">
          <a:avLst/>
        </a:prstGeom>
      </xdr:spPr>
    </xdr:pic>
    <xdr:clientData/>
  </xdr:twoCellAnchor>
  <xdr:twoCellAnchor editAs="oneCell">
    <xdr:from>
      <xdr:col>0</xdr:col>
      <xdr:colOff>298450</xdr:colOff>
      <xdr:row>0</xdr:row>
      <xdr:rowOff>107950</xdr:rowOff>
    </xdr:from>
    <xdr:to>
      <xdr:col>3</xdr:col>
      <xdr:colOff>120650</xdr:colOff>
      <xdr:row>0</xdr:row>
      <xdr:rowOff>1085850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1079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3</xdr:col>
      <xdr:colOff>311150</xdr:colOff>
      <xdr:row>0</xdr:row>
      <xdr:rowOff>177800</xdr:rowOff>
    </xdr:from>
    <xdr:to>
      <xdr:col>3</xdr:col>
      <xdr:colOff>1132558</xdr:colOff>
      <xdr:row>0</xdr:row>
      <xdr:rowOff>1013355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77800"/>
          <a:ext cx="821408" cy="835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374651</xdr:colOff>
      <xdr:row>0</xdr:row>
      <xdr:rowOff>111285</xdr:rowOff>
    </xdr:from>
    <xdr:to>
      <xdr:col>7</xdr:col>
      <xdr:colOff>0</xdr:colOff>
      <xdr:row>1</xdr:row>
      <xdr:rowOff>2549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851" y="111285"/>
          <a:ext cx="1644649" cy="939014"/>
        </a:xfrm>
        <a:prstGeom prst="rect">
          <a:avLst/>
        </a:prstGeom>
      </xdr:spPr>
    </xdr:pic>
    <xdr:clientData/>
  </xdr:twoCellAnchor>
  <xdr:twoCellAnchor editAs="oneCell">
    <xdr:from>
      <xdr:col>7</xdr:col>
      <xdr:colOff>558800</xdr:colOff>
      <xdr:row>0</xdr:row>
      <xdr:rowOff>323851</xdr:rowOff>
    </xdr:from>
    <xdr:to>
      <xdr:col>10</xdr:col>
      <xdr:colOff>438150</xdr:colOff>
      <xdr:row>1</xdr:row>
      <xdr:rowOff>3638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1300" y="323851"/>
          <a:ext cx="2212975" cy="596438"/>
        </a:xfrm>
        <a:prstGeom prst="rect">
          <a:avLst/>
        </a:prstGeom>
      </xdr:spPr>
    </xdr:pic>
    <xdr:clientData/>
  </xdr:twoCellAnchor>
  <xdr:twoCellAnchor editAs="oneCell">
    <xdr:from>
      <xdr:col>0</xdr:col>
      <xdr:colOff>298450</xdr:colOff>
      <xdr:row>0</xdr:row>
      <xdr:rowOff>107950</xdr:rowOff>
    </xdr:from>
    <xdr:to>
      <xdr:col>3</xdr:col>
      <xdr:colOff>120650</xdr:colOff>
      <xdr:row>1</xdr:row>
      <xdr:rowOff>0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107950"/>
          <a:ext cx="974725" cy="977900"/>
        </a:xfrm>
        <a:prstGeom prst="rect">
          <a:avLst/>
        </a:prstGeom>
      </xdr:spPr>
    </xdr:pic>
    <xdr:clientData/>
  </xdr:twoCellAnchor>
  <xdr:twoCellAnchor editAs="oneCell">
    <xdr:from>
      <xdr:col>3</xdr:col>
      <xdr:colOff>311150</xdr:colOff>
      <xdr:row>0</xdr:row>
      <xdr:rowOff>177800</xdr:rowOff>
    </xdr:from>
    <xdr:to>
      <xdr:col>3</xdr:col>
      <xdr:colOff>608683</xdr:colOff>
      <xdr:row>1</xdr:row>
      <xdr:rowOff>3705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675" y="177800"/>
          <a:ext cx="821408" cy="83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6E33-0902-452A-A0EF-93058EF9A488}">
  <sheetPr>
    <pageSetUpPr fitToPage="1"/>
  </sheetPr>
  <dimension ref="A1:L68"/>
  <sheetViews>
    <sheetView showGridLines="0" tabSelected="1" showWhiteSpace="0" topLeftCell="A22" zoomScaleNormal="100" zoomScalePageLayoutView="55" workbookViewId="0">
      <selection sqref="A1:K59"/>
    </sheetView>
  </sheetViews>
  <sheetFormatPr defaultColWidth="8.7109375" defaultRowHeight="14.25"/>
  <cols>
    <col min="1" max="1" width="8.28515625" style="1" customWidth="1"/>
    <col min="2" max="3" width="4.140625" style="1" bestFit="1" customWidth="1"/>
    <col min="4" max="4" width="22.7109375" style="1" bestFit="1" customWidth="1"/>
    <col min="5" max="5" width="8" style="1" bestFit="1" customWidth="1"/>
    <col min="6" max="6" width="9.42578125" style="1" bestFit="1" customWidth="1"/>
    <col min="7" max="7" width="11.42578125" style="1" bestFit="1" customWidth="1"/>
    <col min="8" max="8" width="13.140625" style="1" bestFit="1" customWidth="1"/>
    <col min="9" max="9" width="13.85546875" style="1" bestFit="1" customWidth="1"/>
    <col min="10" max="10" width="6.28515625" style="1" customWidth="1"/>
    <col min="11" max="11" width="9.42578125" style="1" customWidth="1"/>
    <col min="12" max="16384" width="8.7109375" style="1"/>
  </cols>
  <sheetData>
    <row r="1" spans="1:12" ht="95.25" customHeight="1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2" ht="21" customHeight="1" thickBot="1">
      <c r="A2" s="18"/>
      <c r="B2" s="166" t="s">
        <v>39</v>
      </c>
      <c r="C2" s="167"/>
      <c r="D2" s="167"/>
      <c r="E2" s="167"/>
      <c r="F2" s="167"/>
      <c r="G2" s="167"/>
      <c r="H2" s="167"/>
      <c r="I2" s="167"/>
      <c r="J2" s="168"/>
      <c r="K2" s="19"/>
    </row>
    <row r="3" spans="1:12" ht="21" customHeight="1" thickBot="1">
      <c r="A3" s="18"/>
      <c r="B3" s="16"/>
      <c r="C3" s="16"/>
      <c r="D3" s="16"/>
      <c r="E3" s="16"/>
      <c r="F3" s="16"/>
      <c r="G3" s="16"/>
      <c r="H3" s="16"/>
      <c r="I3" s="16"/>
      <c r="J3" s="16"/>
      <c r="K3" s="19"/>
    </row>
    <row r="4" spans="1:12" ht="18" customHeight="1">
      <c r="A4" s="18"/>
      <c r="B4" s="162" t="s">
        <v>58</v>
      </c>
      <c r="C4" s="163"/>
      <c r="D4" s="163"/>
      <c r="E4" s="163"/>
      <c r="F4" s="163"/>
      <c r="G4" s="163"/>
      <c r="H4" s="163"/>
      <c r="I4" s="163"/>
      <c r="J4" s="164"/>
      <c r="K4" s="19"/>
    </row>
    <row r="5" spans="1:12" ht="18.75" customHeight="1">
      <c r="A5" s="18"/>
      <c r="B5" s="97" t="s">
        <v>0</v>
      </c>
      <c r="C5" s="98" t="s">
        <v>1</v>
      </c>
      <c r="D5" s="99" t="s">
        <v>2</v>
      </c>
      <c r="E5" s="98" t="s">
        <v>3</v>
      </c>
      <c r="F5" s="98" t="s">
        <v>4</v>
      </c>
      <c r="G5" s="137" t="s">
        <v>5</v>
      </c>
      <c r="H5" s="100" t="s">
        <v>6</v>
      </c>
      <c r="I5" s="100" t="s">
        <v>7</v>
      </c>
      <c r="J5" s="101" t="s">
        <v>8</v>
      </c>
      <c r="K5" s="19"/>
    </row>
    <row r="6" spans="1:12" ht="18.75" customHeight="1">
      <c r="A6" s="18"/>
      <c r="B6" s="53">
        <v>0</v>
      </c>
      <c r="C6" s="103"/>
      <c r="D6" s="104" t="s">
        <v>9</v>
      </c>
      <c r="E6" s="103"/>
      <c r="F6" s="105"/>
      <c r="G6" s="105"/>
      <c r="H6" s="106">
        <v>4.1666666666666664E-2</v>
      </c>
      <c r="I6" s="107">
        <v>0</v>
      </c>
      <c r="J6" s="59">
        <v>0.65625</v>
      </c>
      <c r="K6" s="19"/>
    </row>
    <row r="7" spans="1:12" ht="18.75" customHeight="1">
      <c r="A7" s="18"/>
      <c r="B7" s="109" t="s">
        <v>25</v>
      </c>
      <c r="C7" s="110"/>
      <c r="D7" s="111" t="s">
        <v>24</v>
      </c>
      <c r="E7" s="110"/>
      <c r="F7" s="112">
        <v>0.8</v>
      </c>
      <c r="G7" s="112"/>
      <c r="H7" s="113">
        <v>1.0416666666666666E-2</v>
      </c>
      <c r="I7" s="114">
        <f>F7*($H$15/H7)</f>
        <v>3.2</v>
      </c>
      <c r="J7" s="115">
        <f>J6+H7</f>
        <v>0.66666666666666663</v>
      </c>
      <c r="K7" s="19"/>
    </row>
    <row r="8" spans="1:12" ht="15.75" customHeight="1">
      <c r="A8" s="18"/>
      <c r="B8" s="116">
        <v>1</v>
      </c>
      <c r="C8" s="117"/>
      <c r="D8" s="118" t="s">
        <v>40</v>
      </c>
      <c r="E8" s="117"/>
      <c r="F8" s="119">
        <v>12.55</v>
      </c>
      <c r="G8" s="117"/>
      <c r="H8" s="120">
        <v>2.0833333333333332E-2</v>
      </c>
      <c r="I8" s="119">
        <f>F8*($H$15/H8)</f>
        <v>25.1</v>
      </c>
      <c r="J8" s="121">
        <f>J7+H8</f>
        <v>0.6875</v>
      </c>
      <c r="K8" s="19"/>
    </row>
    <row r="9" spans="1:12" ht="17.25" customHeight="1">
      <c r="A9" s="18"/>
      <c r="B9" s="30"/>
      <c r="C9" s="73">
        <v>1</v>
      </c>
      <c r="D9" s="74" t="s">
        <v>41</v>
      </c>
      <c r="E9" s="75">
        <v>6.68</v>
      </c>
      <c r="F9" s="73"/>
      <c r="G9" s="73"/>
      <c r="H9" s="76">
        <v>2.0833333333333333E-3</v>
      </c>
      <c r="I9" s="75"/>
      <c r="J9" s="31">
        <f>H9+J8</f>
        <v>0.68958333333333333</v>
      </c>
      <c r="K9" s="19"/>
    </row>
    <row r="10" spans="1:12" ht="15" thickBot="1">
      <c r="A10" s="18"/>
      <c r="B10" s="4" t="s">
        <v>12</v>
      </c>
      <c r="C10" s="5"/>
      <c r="D10" s="6" t="s">
        <v>42</v>
      </c>
      <c r="E10" s="5"/>
      <c r="F10" s="5">
        <v>62.6</v>
      </c>
      <c r="G10" s="8">
        <f>E9+F10</f>
        <v>69.28</v>
      </c>
      <c r="H10" s="7">
        <v>6.25E-2</v>
      </c>
      <c r="I10" s="8">
        <f>(F10+E9)*($H$15/H10)</f>
        <v>46.186666666666667</v>
      </c>
      <c r="J10" s="9">
        <f>H10+J9</f>
        <v>0.75208333333333333</v>
      </c>
      <c r="K10" s="19"/>
    </row>
    <row r="11" spans="1:12" ht="15" thickBot="1">
      <c r="A11" s="18"/>
      <c r="B11" s="93"/>
      <c r="C11" s="93"/>
      <c r="D11" s="126" t="s">
        <v>11</v>
      </c>
      <c r="E11" s="127">
        <f>E9</f>
        <v>6.68</v>
      </c>
      <c r="F11" s="127">
        <f>F7+F8+F10</f>
        <v>75.95</v>
      </c>
      <c r="G11" s="128">
        <f>SUM(E11:F11)</f>
        <v>82.63</v>
      </c>
      <c r="H11" s="95"/>
      <c r="I11" s="94"/>
      <c r="J11" s="95"/>
      <c r="K11" s="19"/>
    </row>
    <row r="12" spans="1:12">
      <c r="A12" s="18"/>
      <c r="B12" s="93"/>
      <c r="C12" s="93"/>
      <c r="D12" s="37"/>
      <c r="E12" s="96"/>
      <c r="F12" s="96"/>
      <c r="G12" s="96"/>
      <c r="H12" s="95"/>
      <c r="I12" s="94"/>
      <c r="J12" s="95"/>
      <c r="K12" s="19"/>
    </row>
    <row r="13" spans="1:12">
      <c r="A13" s="18"/>
      <c r="B13" s="169" t="s">
        <v>59</v>
      </c>
      <c r="C13" s="170"/>
      <c r="D13" s="170"/>
      <c r="E13" s="170"/>
      <c r="F13" s="170"/>
      <c r="G13" s="170"/>
      <c r="H13" s="170"/>
      <c r="I13" s="170"/>
      <c r="J13" s="171"/>
      <c r="K13" s="19"/>
    </row>
    <row r="14" spans="1:12" ht="24" customHeight="1">
      <c r="A14" s="18"/>
      <c r="B14" s="97" t="s">
        <v>0</v>
      </c>
      <c r="C14" s="98" t="s">
        <v>1</v>
      </c>
      <c r="D14" s="99" t="s">
        <v>2</v>
      </c>
      <c r="E14" s="98" t="s">
        <v>3</v>
      </c>
      <c r="F14" s="98" t="s">
        <v>4</v>
      </c>
      <c r="G14" s="100" t="s">
        <v>5</v>
      </c>
      <c r="H14" s="100" t="s">
        <v>6</v>
      </c>
      <c r="I14" s="100" t="s">
        <v>7</v>
      </c>
      <c r="J14" s="101" t="s">
        <v>8</v>
      </c>
      <c r="K14" s="19"/>
    </row>
    <row r="15" spans="1:12">
      <c r="A15" s="18"/>
      <c r="B15" s="53" t="s">
        <v>13</v>
      </c>
      <c r="C15" s="103"/>
      <c r="D15" s="104" t="s">
        <v>37</v>
      </c>
      <c r="E15" s="103"/>
      <c r="F15" s="105"/>
      <c r="G15" s="105"/>
      <c r="H15" s="106">
        <v>4.1666666666666664E-2</v>
      </c>
      <c r="I15" s="107">
        <v>0</v>
      </c>
      <c r="J15" s="59">
        <v>0.47916666666666669</v>
      </c>
      <c r="K15" s="19"/>
    </row>
    <row r="16" spans="1:12" ht="14.25" hidden="1" customHeight="1">
      <c r="A16" s="18"/>
      <c r="B16" s="109" t="s">
        <v>25</v>
      </c>
      <c r="C16" s="110"/>
      <c r="D16" s="111" t="s">
        <v>24</v>
      </c>
      <c r="E16" s="110"/>
      <c r="F16" s="112">
        <v>0</v>
      </c>
      <c r="G16" s="112"/>
      <c r="H16" s="113">
        <v>0</v>
      </c>
      <c r="I16" s="114" t="e">
        <f>F16*($H$15/H16)</f>
        <v>#DIV/0!</v>
      </c>
      <c r="J16" s="115">
        <f>J15+H16</f>
        <v>0.47916666666666669</v>
      </c>
      <c r="K16" s="19"/>
      <c r="L16" s="2"/>
    </row>
    <row r="17" spans="1:11" s="3" customFormat="1" ht="15">
      <c r="A17" s="18"/>
      <c r="B17" s="116">
        <v>2</v>
      </c>
      <c r="C17" s="117"/>
      <c r="D17" s="118" t="s">
        <v>46</v>
      </c>
      <c r="E17" s="117"/>
      <c r="F17" s="119">
        <v>16.8</v>
      </c>
      <c r="G17" s="117"/>
      <c r="H17" s="120">
        <v>2.0833333333333332E-2</v>
      </c>
      <c r="I17" s="119">
        <f>F17*($H$15/H17)</f>
        <v>33.6</v>
      </c>
      <c r="J17" s="121">
        <f>J16+H17</f>
        <v>0.5</v>
      </c>
      <c r="K17" s="19"/>
    </row>
    <row r="18" spans="1:11" ht="15">
      <c r="A18" s="20"/>
      <c r="B18" s="30"/>
      <c r="C18" s="73">
        <v>2</v>
      </c>
      <c r="D18" s="74" t="s">
        <v>63</v>
      </c>
      <c r="E18" s="75">
        <v>71.03</v>
      </c>
      <c r="F18" s="73"/>
      <c r="G18" s="73"/>
      <c r="H18" s="76">
        <v>2.0833333333333333E-3</v>
      </c>
      <c r="I18" s="75"/>
      <c r="J18" s="31">
        <f>H18+J17</f>
        <v>0.50208333333333333</v>
      </c>
      <c r="K18" s="21"/>
    </row>
    <row r="19" spans="1:11" ht="15" thickBot="1">
      <c r="A19" s="18"/>
      <c r="B19" s="4" t="s">
        <v>10</v>
      </c>
      <c r="C19" s="5"/>
      <c r="D19" s="6" t="s">
        <v>38</v>
      </c>
      <c r="E19" s="5"/>
      <c r="F19" s="5">
        <v>15.68</v>
      </c>
      <c r="G19" s="8">
        <f>E18+F19</f>
        <v>86.710000000000008</v>
      </c>
      <c r="H19" s="7">
        <v>8.3333333333333329E-2</v>
      </c>
      <c r="I19" s="8">
        <f>(F19+E18)*($H$15/H19)</f>
        <v>43.355000000000004</v>
      </c>
      <c r="J19" s="9">
        <f>H19+J18</f>
        <v>0.5854166666666667</v>
      </c>
      <c r="K19" s="19"/>
    </row>
    <row r="20" spans="1:11">
      <c r="A20" s="18"/>
      <c r="B20" s="162" t="s">
        <v>60</v>
      </c>
      <c r="C20" s="163"/>
      <c r="D20" s="163"/>
      <c r="E20" s="163"/>
      <c r="F20" s="163"/>
      <c r="G20" s="163"/>
      <c r="H20" s="163"/>
      <c r="I20" s="163"/>
      <c r="J20" s="164"/>
      <c r="K20" s="19"/>
    </row>
    <row r="21" spans="1:11">
      <c r="A21" s="18"/>
      <c r="B21" s="77" t="s">
        <v>18</v>
      </c>
      <c r="C21" s="139"/>
      <c r="D21" s="140" t="s">
        <v>47</v>
      </c>
      <c r="E21" s="139"/>
      <c r="F21" s="139"/>
      <c r="G21" s="139"/>
      <c r="H21" s="141">
        <v>2.7777777777777776E-2</v>
      </c>
      <c r="I21" s="139"/>
      <c r="J21" s="81">
        <f>J19+H21</f>
        <v>0.61319444444444449</v>
      </c>
      <c r="K21" s="19"/>
    </row>
    <row r="22" spans="1:11" s="3" customFormat="1" ht="15.75" thickBot="1">
      <c r="A22" s="18"/>
      <c r="B22" s="116">
        <v>3</v>
      </c>
      <c r="C22" s="117"/>
      <c r="D22" s="118" t="s">
        <v>46</v>
      </c>
      <c r="E22" s="117"/>
      <c r="F22" s="119">
        <v>16.8</v>
      </c>
      <c r="G22" s="117"/>
      <c r="H22" s="120">
        <v>2.0833333333333332E-2</v>
      </c>
      <c r="I22" s="119">
        <f>F22*(H15/H22)</f>
        <v>33.6</v>
      </c>
      <c r="J22" s="121">
        <f>J21+H22</f>
        <v>0.63402777777777786</v>
      </c>
      <c r="K22" s="19"/>
    </row>
    <row r="23" spans="1:11" ht="15.75" thickBot="1">
      <c r="A23" s="20"/>
      <c r="B23" s="25"/>
      <c r="C23" s="32">
        <v>3</v>
      </c>
      <c r="D23" s="33" t="s">
        <v>64</v>
      </c>
      <c r="E23" s="34">
        <v>71.03</v>
      </c>
      <c r="F23" s="32"/>
      <c r="G23" s="32"/>
      <c r="H23" s="35">
        <v>2.0833333333333333E-3</v>
      </c>
      <c r="I23" s="32"/>
      <c r="J23" s="36">
        <f>J22+H23</f>
        <v>0.63611111111111118</v>
      </c>
      <c r="K23" s="21"/>
    </row>
    <row r="24" spans="1:11" ht="15" thickBot="1">
      <c r="A24" s="18"/>
      <c r="B24" s="4" t="s">
        <v>19</v>
      </c>
      <c r="C24" s="5"/>
      <c r="D24" s="6" t="s">
        <v>14</v>
      </c>
      <c r="E24" s="5"/>
      <c r="F24" s="8">
        <v>15.68</v>
      </c>
      <c r="G24" s="8">
        <f>E23+F24</f>
        <v>86.710000000000008</v>
      </c>
      <c r="H24" s="7">
        <v>8.3333333333333329E-2</v>
      </c>
      <c r="I24" s="8">
        <f>(F24+E23)*($H$15/H24)</f>
        <v>43.355000000000004</v>
      </c>
      <c r="J24" s="9">
        <f>J23+H24</f>
        <v>0.71944444444444455</v>
      </c>
      <c r="K24" s="19"/>
    </row>
    <row r="25" spans="1:11" ht="14.25" hidden="1" customHeight="1">
      <c r="A25" s="18"/>
      <c r="B25" s="162" t="s">
        <v>28</v>
      </c>
      <c r="C25" s="163"/>
      <c r="D25" s="163"/>
      <c r="E25" s="163"/>
      <c r="F25" s="163"/>
      <c r="G25" s="163"/>
      <c r="H25" s="163"/>
      <c r="I25" s="163"/>
      <c r="J25" s="164"/>
      <c r="K25" s="19"/>
    </row>
    <row r="26" spans="1:11" ht="14.25" hidden="1" customHeight="1">
      <c r="A26" s="18"/>
      <c r="B26" s="77" t="s">
        <v>18</v>
      </c>
      <c r="C26" s="139"/>
      <c r="D26" s="140" t="s">
        <v>15</v>
      </c>
      <c r="E26" s="139"/>
      <c r="F26" s="139"/>
      <c r="G26" s="139"/>
      <c r="H26" s="141">
        <v>0</v>
      </c>
      <c r="I26" s="139"/>
      <c r="J26" s="81">
        <f>J24+H26</f>
        <v>0.71944444444444455</v>
      </c>
      <c r="K26" s="19"/>
    </row>
    <row r="27" spans="1:11" s="3" customFormat="1" ht="15.75" hidden="1" customHeight="1" thickBot="1">
      <c r="A27" s="18"/>
      <c r="B27" s="82" t="s">
        <v>29</v>
      </c>
      <c r="C27" s="83"/>
      <c r="D27" s="84" t="s">
        <v>17</v>
      </c>
      <c r="E27" s="83"/>
      <c r="F27" s="85">
        <v>0</v>
      </c>
      <c r="G27" s="83"/>
      <c r="H27" s="86">
        <v>0</v>
      </c>
      <c r="I27" s="85" t="e">
        <f>F27*($H$15/H27)</f>
        <v>#DIV/0!</v>
      </c>
      <c r="J27" s="87">
        <f>J26+H27</f>
        <v>0.71944444444444455</v>
      </c>
      <c r="K27" s="19"/>
    </row>
    <row r="28" spans="1:11" ht="15.75" hidden="1" customHeight="1" thickBot="1">
      <c r="A28" s="20"/>
      <c r="B28" s="25"/>
      <c r="C28" s="32">
        <v>3</v>
      </c>
      <c r="D28" s="33" t="s">
        <v>22</v>
      </c>
      <c r="E28" s="34">
        <v>0</v>
      </c>
      <c r="F28" s="32"/>
      <c r="G28" s="32"/>
      <c r="H28" s="35">
        <v>0</v>
      </c>
      <c r="I28" s="32"/>
      <c r="J28" s="36">
        <f>J27+H28</f>
        <v>0.71944444444444455</v>
      </c>
      <c r="K28" s="21"/>
    </row>
    <row r="29" spans="1:11" ht="14.25" hidden="1" customHeight="1">
      <c r="A29" s="18"/>
      <c r="B29" s="77" t="s">
        <v>19</v>
      </c>
      <c r="C29" s="139"/>
      <c r="D29" s="140" t="s">
        <v>21</v>
      </c>
      <c r="E29" s="139"/>
      <c r="F29" s="142">
        <v>0</v>
      </c>
      <c r="G29" s="142">
        <v>0</v>
      </c>
      <c r="H29" s="141">
        <v>0</v>
      </c>
      <c r="I29" s="142" t="e">
        <f>(F29+E28)*($H$15/H29)</f>
        <v>#DIV/0!</v>
      </c>
      <c r="J29" s="81">
        <f>J28+H29</f>
        <v>0.71944444444444455</v>
      </c>
      <c r="K29" s="19"/>
    </row>
    <row r="30" spans="1:11" ht="14.25" hidden="1" customHeight="1">
      <c r="A30" s="18"/>
      <c r="B30" s="77" t="s">
        <v>20</v>
      </c>
      <c r="C30" s="139"/>
      <c r="D30" s="140" t="s">
        <v>16</v>
      </c>
      <c r="E30" s="139"/>
      <c r="F30" s="142"/>
      <c r="G30" s="139"/>
      <c r="H30" s="141">
        <v>0</v>
      </c>
      <c r="I30" s="139"/>
      <c r="J30" s="81">
        <f>J29+H30</f>
        <v>0.71944444444444455</v>
      </c>
      <c r="K30" s="19"/>
    </row>
    <row r="31" spans="1:11" ht="15" hidden="1" thickBot="1">
      <c r="A31" s="18"/>
      <c r="B31" s="10" t="s">
        <v>23</v>
      </c>
      <c r="C31" s="11"/>
      <c r="D31" s="12" t="s">
        <v>17</v>
      </c>
      <c r="E31" s="13"/>
      <c r="F31" s="14">
        <v>0</v>
      </c>
      <c r="G31" s="143">
        <f>F30+F31</f>
        <v>0</v>
      </c>
      <c r="H31" s="144">
        <v>0</v>
      </c>
      <c r="I31" s="143" t="e">
        <f>F31*($H$15/H31)</f>
        <v>#DIV/0!</v>
      </c>
      <c r="J31" s="145">
        <f>J30+H31</f>
        <v>0.71944444444444455</v>
      </c>
      <c r="K31" s="19"/>
    </row>
    <row r="32" spans="1:11" ht="15" thickBot="1">
      <c r="A32" s="18"/>
      <c r="B32" s="165"/>
      <c r="C32" s="172"/>
      <c r="D32" s="26" t="s">
        <v>35</v>
      </c>
      <c r="E32" s="27">
        <f>E28+E23+E18</f>
        <v>142.06</v>
      </c>
      <c r="F32" s="28">
        <f>F16+F17+F19+F22+F24+F27+F29+F30+F31</f>
        <v>64.960000000000008</v>
      </c>
      <c r="G32" s="29">
        <f>E32+F32</f>
        <v>207.02</v>
      </c>
      <c r="H32" s="173"/>
      <c r="I32" s="165"/>
      <c r="J32" s="165"/>
      <c r="K32" s="19"/>
    </row>
    <row r="33" spans="1:11" ht="15" thickBot="1">
      <c r="A33" s="18"/>
      <c r="B33" s="138"/>
      <c r="C33" s="138"/>
      <c r="D33" s="37"/>
      <c r="E33" s="38"/>
      <c r="F33" s="38"/>
      <c r="G33" s="38"/>
      <c r="H33" s="138"/>
      <c r="I33" s="138"/>
      <c r="J33" s="138"/>
      <c r="K33" s="19"/>
    </row>
    <row r="34" spans="1:11" ht="15" customHeight="1">
      <c r="A34" s="18"/>
      <c r="B34" s="159" t="s">
        <v>61</v>
      </c>
      <c r="C34" s="160"/>
      <c r="D34" s="160"/>
      <c r="E34" s="160"/>
      <c r="F34" s="160"/>
      <c r="G34" s="160"/>
      <c r="H34" s="160"/>
      <c r="I34" s="160"/>
      <c r="J34" s="161"/>
      <c r="K34" s="19"/>
    </row>
    <row r="35" spans="1:11" ht="21.75" customHeight="1">
      <c r="A35" s="18"/>
      <c r="B35" s="97" t="s">
        <v>0</v>
      </c>
      <c r="C35" s="98" t="s">
        <v>1</v>
      </c>
      <c r="D35" s="99" t="s">
        <v>2</v>
      </c>
      <c r="E35" s="98" t="s">
        <v>3</v>
      </c>
      <c r="F35" s="98" t="s">
        <v>4</v>
      </c>
      <c r="G35" s="137" t="s">
        <v>5</v>
      </c>
      <c r="H35" s="100" t="s">
        <v>6</v>
      </c>
      <c r="I35" s="100" t="s">
        <v>7</v>
      </c>
      <c r="J35" s="101" t="s">
        <v>8</v>
      </c>
      <c r="K35" s="19"/>
    </row>
    <row r="36" spans="1:11" ht="15" customHeight="1">
      <c r="A36" s="18"/>
      <c r="B36" s="53" t="s">
        <v>20</v>
      </c>
      <c r="C36" s="103"/>
      <c r="D36" s="104" t="s">
        <v>37</v>
      </c>
      <c r="E36" s="103"/>
      <c r="F36" s="105"/>
      <c r="G36" s="105"/>
      <c r="H36" s="106">
        <v>4.1666666666666664E-2</v>
      </c>
      <c r="I36" s="107">
        <v>0</v>
      </c>
      <c r="J36" s="59">
        <v>0.47916666666666669</v>
      </c>
      <c r="K36" s="19"/>
    </row>
    <row r="37" spans="1:11" ht="15" hidden="1" customHeight="1">
      <c r="A37" s="18"/>
      <c r="B37" s="109" t="s">
        <v>25</v>
      </c>
      <c r="C37" s="110"/>
      <c r="D37" s="111" t="s">
        <v>24</v>
      </c>
      <c r="E37" s="110"/>
      <c r="F37" s="112">
        <v>0</v>
      </c>
      <c r="G37" s="112"/>
      <c r="H37" s="113">
        <v>0</v>
      </c>
      <c r="I37" s="114" t="e">
        <f>F37*($H$15/H37)</f>
        <v>#DIV/0!</v>
      </c>
      <c r="J37" s="115">
        <f>J36+H37</f>
        <v>0.47916666666666669</v>
      </c>
      <c r="K37" s="19"/>
    </row>
    <row r="38" spans="1:11" ht="15" customHeight="1">
      <c r="A38" s="18"/>
      <c r="B38" s="116">
        <v>4</v>
      </c>
      <c r="C38" s="117"/>
      <c r="D38" s="118" t="s">
        <v>52</v>
      </c>
      <c r="E38" s="117"/>
      <c r="F38" s="119">
        <v>15.43</v>
      </c>
      <c r="G38" s="117"/>
      <c r="H38" s="120">
        <v>2.0833333333333332E-2</v>
      </c>
      <c r="I38" s="119">
        <f>F38*($H$15/H38)</f>
        <v>30.86</v>
      </c>
      <c r="J38" s="121">
        <f>J37+H38</f>
        <v>0.5</v>
      </c>
      <c r="K38" s="19"/>
    </row>
    <row r="39" spans="1:11" ht="15" customHeight="1">
      <c r="A39" s="18"/>
      <c r="B39" s="30"/>
      <c r="C39" s="73">
        <v>4</v>
      </c>
      <c r="D39" s="74" t="s">
        <v>62</v>
      </c>
      <c r="E39" s="75">
        <v>67.959999999999994</v>
      </c>
      <c r="F39" s="73"/>
      <c r="G39" s="73"/>
      <c r="H39" s="76">
        <v>2.0833333333333333E-3</v>
      </c>
      <c r="I39" s="75"/>
      <c r="J39" s="31">
        <f>H39+J38</f>
        <v>0.50208333333333333</v>
      </c>
      <c r="K39" s="19"/>
    </row>
    <row r="40" spans="1:11" ht="15" customHeight="1" thickBot="1">
      <c r="A40" s="18"/>
      <c r="B40" s="4" t="s">
        <v>48</v>
      </c>
      <c r="C40" s="5"/>
      <c r="D40" s="6" t="s">
        <v>33</v>
      </c>
      <c r="E40" s="5"/>
      <c r="F40" s="5">
        <v>94.6</v>
      </c>
      <c r="G40" s="8">
        <f>E39+F40</f>
        <v>162.56</v>
      </c>
      <c r="H40" s="7">
        <v>0.125</v>
      </c>
      <c r="I40" s="8">
        <f>(F40+E39)*($H$15/H40)</f>
        <v>54.186666666666667</v>
      </c>
      <c r="J40" s="9">
        <f>H40+J39</f>
        <v>0.62708333333333333</v>
      </c>
      <c r="K40" s="19"/>
    </row>
    <row r="41" spans="1:11" ht="15" hidden="1" customHeight="1">
      <c r="A41" s="18"/>
      <c r="B41" s="159" t="s">
        <v>34</v>
      </c>
      <c r="C41" s="160"/>
      <c r="D41" s="160"/>
      <c r="E41" s="160"/>
      <c r="F41" s="160"/>
      <c r="G41" s="160"/>
      <c r="H41" s="160"/>
      <c r="I41" s="160"/>
      <c r="J41" s="161"/>
      <c r="K41" s="19"/>
    </row>
    <row r="42" spans="1:11" ht="15" hidden="1" thickBot="1">
      <c r="A42" s="18"/>
      <c r="B42" s="77" t="s">
        <v>13</v>
      </c>
      <c r="C42" s="139"/>
      <c r="D42" s="140" t="s">
        <v>27</v>
      </c>
      <c r="E42" s="139"/>
      <c r="F42" s="139"/>
      <c r="G42" s="139"/>
      <c r="H42" s="141">
        <v>0</v>
      </c>
      <c r="I42" s="139"/>
      <c r="J42" s="81">
        <f>J40+H42</f>
        <v>0.62708333333333333</v>
      </c>
      <c r="K42" s="19"/>
    </row>
    <row r="43" spans="1:11" ht="15" hidden="1" thickBot="1">
      <c r="A43" s="18"/>
      <c r="B43" s="116">
        <v>2</v>
      </c>
      <c r="C43" s="117"/>
      <c r="D43" s="118" t="s">
        <v>26</v>
      </c>
      <c r="E43" s="117"/>
      <c r="F43" s="119">
        <v>0.2</v>
      </c>
      <c r="G43" s="117"/>
      <c r="H43" s="120">
        <v>0</v>
      </c>
      <c r="I43" s="119" t="e">
        <f>F43*(H36/H43)</f>
        <v>#DIV/0!</v>
      </c>
      <c r="J43" s="121">
        <f>J42+H43</f>
        <v>0.62708333333333333</v>
      </c>
      <c r="K43" s="19"/>
    </row>
    <row r="44" spans="1:11" ht="15" hidden="1" thickBot="1">
      <c r="A44" s="18"/>
      <c r="B44" s="25"/>
      <c r="C44" s="32">
        <v>2</v>
      </c>
      <c r="D44" s="33" t="s">
        <v>30</v>
      </c>
      <c r="E44" s="34">
        <v>0</v>
      </c>
      <c r="F44" s="32"/>
      <c r="G44" s="32"/>
      <c r="H44" s="35">
        <v>0</v>
      </c>
      <c r="I44" s="32"/>
      <c r="J44" s="36">
        <f>J43+H44</f>
        <v>0.62708333333333333</v>
      </c>
      <c r="K44" s="19"/>
    </row>
    <row r="45" spans="1:11" ht="15" hidden="1" thickBot="1">
      <c r="A45" s="18"/>
      <c r="B45" s="4" t="s">
        <v>10</v>
      </c>
      <c r="C45" s="5"/>
      <c r="D45" s="6" t="s">
        <v>14</v>
      </c>
      <c r="E45" s="5"/>
      <c r="F45" s="8">
        <v>0</v>
      </c>
      <c r="G45" s="5">
        <v>0</v>
      </c>
      <c r="H45" s="7">
        <v>0</v>
      </c>
      <c r="I45" s="8" t="e">
        <f>(F45+E44)*($H$15/H45)</f>
        <v>#DIV/0!</v>
      </c>
      <c r="J45" s="9">
        <f>J44+H45</f>
        <v>0.62708333333333333</v>
      </c>
      <c r="K45" s="19"/>
    </row>
    <row r="46" spans="1:11" ht="15" hidden="1" thickBot="1">
      <c r="A46" s="18"/>
      <c r="B46" s="162" t="s">
        <v>28</v>
      </c>
      <c r="C46" s="163"/>
      <c r="D46" s="163"/>
      <c r="E46" s="163"/>
      <c r="F46" s="163"/>
      <c r="G46" s="163"/>
      <c r="H46" s="163"/>
      <c r="I46" s="163"/>
      <c r="J46" s="164"/>
      <c r="K46" s="19"/>
    </row>
    <row r="47" spans="1:11" ht="15" hidden="1" thickBot="1">
      <c r="A47" s="18"/>
      <c r="B47" s="77" t="s">
        <v>18</v>
      </c>
      <c r="C47" s="139"/>
      <c r="D47" s="140" t="s">
        <v>15</v>
      </c>
      <c r="E47" s="139"/>
      <c r="F47" s="139"/>
      <c r="G47" s="139"/>
      <c r="H47" s="141">
        <v>0</v>
      </c>
      <c r="I47" s="139"/>
      <c r="J47" s="81">
        <f>J45+H47</f>
        <v>0.62708333333333333</v>
      </c>
      <c r="K47" s="19"/>
    </row>
    <row r="48" spans="1:11" ht="48" hidden="1" customHeight="1" thickBot="1">
      <c r="A48" s="22"/>
      <c r="B48" s="82" t="s">
        <v>29</v>
      </c>
      <c r="C48" s="83"/>
      <c r="D48" s="84" t="s">
        <v>17</v>
      </c>
      <c r="E48" s="83"/>
      <c r="F48" s="85">
        <v>0</v>
      </c>
      <c r="G48" s="83"/>
      <c r="H48" s="86">
        <v>0</v>
      </c>
      <c r="I48" s="85" t="e">
        <f>F48*($H$15/H48)</f>
        <v>#DIV/0!</v>
      </c>
      <c r="J48" s="87">
        <f>J47+H48</f>
        <v>0.62708333333333333</v>
      </c>
      <c r="K48" s="24"/>
    </row>
    <row r="49" spans="1:11" ht="15" hidden="1" thickBot="1">
      <c r="A49" s="18"/>
      <c r="B49" s="25"/>
      <c r="C49" s="32">
        <v>3</v>
      </c>
      <c r="D49" s="33" t="s">
        <v>22</v>
      </c>
      <c r="E49" s="34">
        <v>0</v>
      </c>
      <c r="F49" s="32"/>
      <c r="G49" s="32"/>
      <c r="H49" s="35">
        <v>0</v>
      </c>
      <c r="I49" s="32"/>
      <c r="J49" s="36">
        <f>J48+H49</f>
        <v>0.62708333333333333</v>
      </c>
      <c r="K49" s="19"/>
    </row>
    <row r="50" spans="1:11" ht="15" hidden="1" thickBot="1">
      <c r="A50" s="18"/>
      <c r="B50" s="77" t="s">
        <v>19</v>
      </c>
      <c r="C50" s="139"/>
      <c r="D50" s="140" t="s">
        <v>21</v>
      </c>
      <c r="E50" s="139"/>
      <c r="F50" s="142">
        <v>0</v>
      </c>
      <c r="G50" s="142">
        <v>0</v>
      </c>
      <c r="H50" s="141">
        <v>0</v>
      </c>
      <c r="I50" s="142" t="e">
        <f>(F50+E49)*($H$15/H50)</f>
        <v>#DIV/0!</v>
      </c>
      <c r="J50" s="81">
        <f>J49+H50</f>
        <v>0.62708333333333333</v>
      </c>
      <c r="K50" s="19"/>
    </row>
    <row r="51" spans="1:11" ht="15" hidden="1" thickBot="1">
      <c r="A51" s="18"/>
      <c r="B51" s="77" t="s">
        <v>20</v>
      </c>
      <c r="C51" s="139"/>
      <c r="D51" s="140" t="s">
        <v>16</v>
      </c>
      <c r="E51" s="139"/>
      <c r="F51" s="142"/>
      <c r="G51" s="139"/>
      <c r="H51" s="141">
        <v>0</v>
      </c>
      <c r="I51" s="139"/>
      <c r="J51" s="81">
        <f>J50+H51</f>
        <v>0.62708333333333333</v>
      </c>
      <c r="K51" s="19"/>
    </row>
    <row r="52" spans="1:11" ht="15" hidden="1" thickBot="1">
      <c r="A52" s="18"/>
      <c r="B52" s="10" t="s">
        <v>23</v>
      </c>
      <c r="C52" s="11"/>
      <c r="D52" s="39" t="s">
        <v>17</v>
      </c>
      <c r="E52" s="40"/>
      <c r="F52" s="41">
        <v>0</v>
      </c>
      <c r="G52" s="42">
        <f>F51+F52</f>
        <v>0</v>
      </c>
      <c r="H52" s="144">
        <v>0</v>
      </c>
      <c r="I52" s="143" t="e">
        <f>F52*($H$15/H52)</f>
        <v>#DIV/0!</v>
      </c>
      <c r="J52" s="145">
        <f>J51+H52</f>
        <v>0.62708333333333333</v>
      </c>
      <c r="K52" s="19"/>
    </row>
    <row r="53" spans="1:11">
      <c r="A53" s="18"/>
      <c r="B53" s="165"/>
      <c r="C53" s="165"/>
      <c r="D53" s="43" t="s">
        <v>45</v>
      </c>
      <c r="E53" s="44">
        <f>E49+E44+E39</f>
        <v>67.959999999999994</v>
      </c>
      <c r="F53" s="44">
        <f>F38+F40</f>
        <v>110.03</v>
      </c>
      <c r="G53" s="45">
        <f>E53+F53</f>
        <v>177.99</v>
      </c>
      <c r="H53" s="165"/>
      <c r="I53" s="165"/>
      <c r="J53" s="165"/>
      <c r="K53" s="19"/>
    </row>
    <row r="54" spans="1:11">
      <c r="A54" s="18"/>
      <c r="D54" s="146" t="s">
        <v>35</v>
      </c>
      <c r="E54" s="147">
        <f>E32</f>
        <v>142.06</v>
      </c>
      <c r="F54" s="147">
        <f>F32</f>
        <v>64.960000000000008</v>
      </c>
      <c r="G54" s="148">
        <f>SUM(E54:F54)</f>
        <v>207.02</v>
      </c>
      <c r="K54" s="19"/>
    </row>
    <row r="55" spans="1:11">
      <c r="A55" s="18"/>
      <c r="D55" s="149" t="s">
        <v>11</v>
      </c>
      <c r="E55" s="150">
        <f>E11</f>
        <v>6.68</v>
      </c>
      <c r="F55" s="150">
        <f>F11</f>
        <v>75.95</v>
      </c>
      <c r="G55" s="151">
        <f>G11</f>
        <v>82.63</v>
      </c>
      <c r="K55" s="19"/>
    </row>
    <row r="56" spans="1:11" ht="15" thickBot="1">
      <c r="A56" s="18"/>
      <c r="D56" s="46" t="s">
        <v>36</v>
      </c>
      <c r="E56" s="152">
        <f>SUM(E53:E55)</f>
        <v>216.7</v>
      </c>
      <c r="F56" s="153">
        <f>SUM(F53:F55)</f>
        <v>250.94</v>
      </c>
      <c r="G56" s="154">
        <f>SUM(E56:F56)</f>
        <v>467.64</v>
      </c>
      <c r="K56" s="19"/>
    </row>
    <row r="57" spans="1:11">
      <c r="A57" s="18"/>
      <c r="K57" s="19"/>
    </row>
    <row r="58" spans="1:11">
      <c r="A58" s="18"/>
      <c r="K58" s="19"/>
    </row>
    <row r="59" spans="1:11" ht="15" thickBo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4"/>
    </row>
    <row r="60" spans="1:11">
      <c r="A60" s="18"/>
      <c r="K60" s="19"/>
    </row>
    <row r="61" spans="1:11">
      <c r="A61" s="18"/>
      <c r="K61" s="19"/>
    </row>
    <row r="62" spans="1:11">
      <c r="A62" s="18"/>
      <c r="K62" s="19"/>
    </row>
    <row r="63" spans="1:11">
      <c r="A63" s="18"/>
      <c r="K63" s="19"/>
    </row>
    <row r="64" spans="1:11">
      <c r="A64" s="18"/>
      <c r="K64" s="19"/>
    </row>
    <row r="65" spans="1:11">
      <c r="A65" s="18"/>
      <c r="K65" s="19"/>
    </row>
    <row r="66" spans="1:11">
      <c r="A66" s="18"/>
      <c r="E66" s="155"/>
      <c r="K66" s="19"/>
    </row>
    <row r="67" spans="1:11">
      <c r="A67" s="18"/>
      <c r="K67" s="19"/>
    </row>
    <row r="68" spans="1:11" ht="15" thickBo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4"/>
    </row>
  </sheetData>
  <mergeCells count="12">
    <mergeCell ref="B32:C32"/>
    <mergeCell ref="H32:J32"/>
    <mergeCell ref="B2:J2"/>
    <mergeCell ref="B4:J4"/>
    <mergeCell ref="B13:J13"/>
    <mergeCell ref="B20:J20"/>
    <mergeCell ref="B25:J25"/>
    <mergeCell ref="B34:J34"/>
    <mergeCell ref="B41:J41"/>
    <mergeCell ref="B46:J46"/>
    <mergeCell ref="B53:C53"/>
    <mergeCell ref="H53:J53"/>
  </mergeCells>
  <printOptions horizontalCentered="1" verticalCentered="1"/>
  <pageMargins left="0.25" right="0.25" top="0.75" bottom="0.75" header="0.3" footer="0.3"/>
  <pageSetup paperSize="11" scale="61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showWhiteSpace="0" topLeftCell="A17" zoomScaleNormal="100" zoomScalePageLayoutView="55" workbookViewId="0">
      <selection activeCell="M6" sqref="M6"/>
    </sheetView>
  </sheetViews>
  <sheetFormatPr defaultColWidth="8.7109375" defaultRowHeight="14.25"/>
  <cols>
    <col min="1" max="1" width="8.28515625" style="1" customWidth="1"/>
    <col min="2" max="3" width="4.140625" style="1" bestFit="1" customWidth="1"/>
    <col min="4" max="4" width="22.7109375" style="1" bestFit="1" customWidth="1"/>
    <col min="5" max="5" width="8" style="1" bestFit="1" customWidth="1"/>
    <col min="6" max="6" width="9.42578125" style="1" bestFit="1" customWidth="1"/>
    <col min="7" max="7" width="11.42578125" style="1" bestFit="1" customWidth="1"/>
    <col min="8" max="8" width="13.140625" style="1" bestFit="1" customWidth="1"/>
    <col min="9" max="9" width="13.85546875" style="1" bestFit="1" customWidth="1"/>
    <col min="10" max="10" width="6.28515625" style="1" bestFit="1" customWidth="1"/>
    <col min="11" max="11" width="9.42578125" style="1" customWidth="1"/>
    <col min="12" max="16384" width="8.7109375" style="1"/>
  </cols>
  <sheetData>
    <row r="1" spans="1:12" ht="95.25" customHeight="1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2" ht="21" customHeight="1" thickBot="1">
      <c r="A2" s="18"/>
      <c r="B2" s="166" t="s">
        <v>39</v>
      </c>
      <c r="C2" s="167"/>
      <c r="D2" s="167"/>
      <c r="E2" s="167"/>
      <c r="F2" s="167"/>
      <c r="G2" s="167"/>
      <c r="H2" s="167"/>
      <c r="I2" s="167"/>
      <c r="J2" s="168"/>
      <c r="K2" s="19"/>
    </row>
    <row r="3" spans="1:12" ht="21" customHeight="1" thickBot="1">
      <c r="A3" s="18"/>
      <c r="B3" s="16"/>
      <c r="C3" s="16"/>
      <c r="D3" s="16"/>
      <c r="E3" s="16"/>
      <c r="F3" s="16"/>
      <c r="G3" s="16"/>
      <c r="H3" s="16"/>
      <c r="I3" s="16"/>
      <c r="J3" s="16"/>
      <c r="K3" s="19"/>
    </row>
    <row r="4" spans="1:12" ht="18" customHeight="1">
      <c r="A4" s="18"/>
      <c r="B4" s="162" t="s">
        <v>44</v>
      </c>
      <c r="C4" s="163"/>
      <c r="D4" s="163"/>
      <c r="E4" s="163"/>
      <c r="F4" s="163"/>
      <c r="G4" s="163"/>
      <c r="H4" s="163"/>
      <c r="I4" s="163"/>
      <c r="J4" s="164"/>
      <c r="K4" s="19"/>
    </row>
    <row r="5" spans="1:12" ht="18.75" customHeight="1">
      <c r="A5" s="18"/>
      <c r="B5" s="97" t="s">
        <v>0</v>
      </c>
      <c r="C5" s="98" t="s">
        <v>1</v>
      </c>
      <c r="D5" s="99" t="s">
        <v>2</v>
      </c>
      <c r="E5" s="98" t="s">
        <v>3</v>
      </c>
      <c r="F5" s="98" t="s">
        <v>4</v>
      </c>
      <c r="G5" s="137" t="s">
        <v>5</v>
      </c>
      <c r="H5" s="100" t="s">
        <v>6</v>
      </c>
      <c r="I5" s="100" t="s">
        <v>7</v>
      </c>
      <c r="J5" s="101" t="s">
        <v>8</v>
      </c>
      <c r="K5" s="19"/>
    </row>
    <row r="6" spans="1:12" ht="18.75" customHeight="1">
      <c r="A6" s="18"/>
      <c r="B6" s="53">
        <v>0</v>
      </c>
      <c r="C6" s="103"/>
      <c r="D6" s="104" t="s">
        <v>9</v>
      </c>
      <c r="E6" s="103"/>
      <c r="F6" s="105"/>
      <c r="G6" s="105"/>
      <c r="H6" s="106">
        <v>4.1666666666666664E-2</v>
      </c>
      <c r="I6" s="107">
        <v>0</v>
      </c>
      <c r="J6" s="59">
        <v>0.65625</v>
      </c>
      <c r="K6" s="19"/>
    </row>
    <row r="7" spans="1:12" ht="18.75" customHeight="1">
      <c r="A7" s="18"/>
      <c r="B7" s="109" t="s">
        <v>25</v>
      </c>
      <c r="C7" s="110"/>
      <c r="D7" s="111" t="s">
        <v>24</v>
      </c>
      <c r="E7" s="110"/>
      <c r="F7" s="112">
        <v>0.8</v>
      </c>
      <c r="G7" s="112"/>
      <c r="H7" s="113">
        <v>1.0416666666666666E-2</v>
      </c>
      <c r="I7" s="114">
        <f>F7*($H$15/H7)</f>
        <v>3.2</v>
      </c>
      <c r="J7" s="115">
        <f>J6+H7</f>
        <v>0.66666666666666663</v>
      </c>
      <c r="K7" s="19"/>
    </row>
    <row r="8" spans="1:12" ht="15.75" customHeight="1">
      <c r="A8" s="18"/>
      <c r="B8" s="116">
        <v>1</v>
      </c>
      <c r="C8" s="117"/>
      <c r="D8" s="118" t="s">
        <v>40</v>
      </c>
      <c r="E8" s="117"/>
      <c r="F8" s="119">
        <v>12.55</v>
      </c>
      <c r="G8" s="117"/>
      <c r="H8" s="120">
        <v>2.0833333333333332E-2</v>
      </c>
      <c r="I8" s="119">
        <f>F8*($H$15/H8)</f>
        <v>25.1</v>
      </c>
      <c r="J8" s="121">
        <f>J7+H8</f>
        <v>0.6875</v>
      </c>
      <c r="K8" s="19"/>
    </row>
    <row r="9" spans="1:12" ht="17.25" customHeight="1">
      <c r="A9" s="18"/>
      <c r="B9" s="30"/>
      <c r="C9" s="73">
        <v>1</v>
      </c>
      <c r="D9" s="74" t="s">
        <v>41</v>
      </c>
      <c r="E9" s="75">
        <v>6.68</v>
      </c>
      <c r="F9" s="73"/>
      <c r="G9" s="73"/>
      <c r="H9" s="76">
        <v>2.0833333333333333E-3</v>
      </c>
      <c r="I9" s="75"/>
      <c r="J9" s="31">
        <f>H9+J8</f>
        <v>0.68958333333333333</v>
      </c>
      <c r="K9" s="19"/>
    </row>
    <row r="10" spans="1:12" ht="15" thickBot="1">
      <c r="A10" s="18"/>
      <c r="B10" s="4" t="s">
        <v>12</v>
      </c>
      <c r="C10" s="5"/>
      <c r="D10" s="6" t="s">
        <v>42</v>
      </c>
      <c r="E10" s="5"/>
      <c r="F10" s="5">
        <v>62.6</v>
      </c>
      <c r="G10" s="8">
        <f>E9+F10</f>
        <v>69.28</v>
      </c>
      <c r="H10" s="7">
        <v>6.25E-2</v>
      </c>
      <c r="I10" s="8">
        <f>(F10+E9)*($H$15/H10)</f>
        <v>46.186666666666667</v>
      </c>
      <c r="J10" s="9">
        <f t="shared" ref="J10" si="0">H10+J9</f>
        <v>0.75208333333333333</v>
      </c>
      <c r="K10" s="19"/>
    </row>
    <row r="11" spans="1:12" ht="15" thickBot="1">
      <c r="A11" s="18"/>
      <c r="B11" s="93"/>
      <c r="C11" s="93"/>
      <c r="D11" s="126" t="s">
        <v>11</v>
      </c>
      <c r="E11" s="127">
        <f>E9</f>
        <v>6.68</v>
      </c>
      <c r="F11" s="127">
        <f>F7+F8+F10</f>
        <v>75.95</v>
      </c>
      <c r="G11" s="128">
        <f>SUM(E11:F11)</f>
        <v>82.63</v>
      </c>
      <c r="H11" s="95"/>
      <c r="I11" s="94"/>
      <c r="J11" s="95"/>
      <c r="K11" s="19"/>
    </row>
    <row r="12" spans="1:12">
      <c r="A12" s="18"/>
      <c r="B12" s="93"/>
      <c r="C12" s="93"/>
      <c r="D12" s="37"/>
      <c r="E12" s="96"/>
      <c r="F12" s="96"/>
      <c r="G12" s="96"/>
      <c r="H12" s="95"/>
      <c r="I12" s="94"/>
      <c r="J12" s="95"/>
      <c r="K12" s="19"/>
    </row>
    <row r="13" spans="1:12">
      <c r="A13" s="18"/>
      <c r="B13" s="169" t="s">
        <v>43</v>
      </c>
      <c r="C13" s="170"/>
      <c r="D13" s="170"/>
      <c r="E13" s="170"/>
      <c r="F13" s="170"/>
      <c r="G13" s="170"/>
      <c r="H13" s="170"/>
      <c r="I13" s="170"/>
      <c r="J13" s="171"/>
      <c r="K13" s="19"/>
    </row>
    <row r="14" spans="1:12" ht="24" customHeight="1">
      <c r="A14" s="18"/>
      <c r="B14" s="97" t="s">
        <v>0</v>
      </c>
      <c r="C14" s="98" t="s">
        <v>1</v>
      </c>
      <c r="D14" s="99" t="s">
        <v>2</v>
      </c>
      <c r="E14" s="98" t="s">
        <v>3</v>
      </c>
      <c r="F14" s="98" t="s">
        <v>4</v>
      </c>
      <c r="G14" s="100" t="s">
        <v>5</v>
      </c>
      <c r="H14" s="100" t="s">
        <v>6</v>
      </c>
      <c r="I14" s="100" t="s">
        <v>7</v>
      </c>
      <c r="J14" s="101" t="s">
        <v>8</v>
      </c>
      <c r="K14" s="19"/>
    </row>
    <row r="15" spans="1:12">
      <c r="A15" s="18"/>
      <c r="B15" s="53" t="s">
        <v>13</v>
      </c>
      <c r="C15" s="103"/>
      <c r="D15" s="104" t="s">
        <v>37</v>
      </c>
      <c r="E15" s="103"/>
      <c r="F15" s="105"/>
      <c r="G15" s="105"/>
      <c r="H15" s="106">
        <v>4.1666666666666664E-2</v>
      </c>
      <c r="I15" s="107">
        <v>0</v>
      </c>
      <c r="J15" s="59">
        <v>0.47916666666666669</v>
      </c>
      <c r="K15" s="19"/>
    </row>
    <row r="16" spans="1:12" ht="14.25" hidden="1" customHeight="1">
      <c r="A16" s="18"/>
      <c r="B16" s="109" t="s">
        <v>25</v>
      </c>
      <c r="C16" s="110"/>
      <c r="D16" s="111" t="s">
        <v>24</v>
      </c>
      <c r="E16" s="110"/>
      <c r="F16" s="112">
        <v>0</v>
      </c>
      <c r="G16" s="112"/>
      <c r="H16" s="113">
        <v>0</v>
      </c>
      <c r="I16" s="114" t="e">
        <f>F16*($H$15/H16)</f>
        <v>#DIV/0!</v>
      </c>
      <c r="J16" s="115">
        <f>J15+H16</f>
        <v>0.47916666666666669</v>
      </c>
      <c r="K16" s="19"/>
      <c r="L16" s="2"/>
    </row>
    <row r="17" spans="1:11" s="3" customFormat="1" ht="15">
      <c r="A17" s="18"/>
      <c r="B17" s="116">
        <v>2</v>
      </c>
      <c r="C17" s="117"/>
      <c r="D17" s="118" t="s">
        <v>46</v>
      </c>
      <c r="E17" s="117"/>
      <c r="F17" s="119">
        <v>16.8</v>
      </c>
      <c r="G17" s="117"/>
      <c r="H17" s="120">
        <v>2.0833333333333332E-2</v>
      </c>
      <c r="I17" s="119">
        <f>F17*($H$15/H17)</f>
        <v>33.6</v>
      </c>
      <c r="J17" s="121">
        <f>J16+H17</f>
        <v>0.5</v>
      </c>
      <c r="K17" s="19"/>
    </row>
    <row r="18" spans="1:11" ht="15">
      <c r="A18" s="20"/>
      <c r="B18" s="30"/>
      <c r="C18" s="73">
        <v>2</v>
      </c>
      <c r="D18" s="74" t="s">
        <v>53</v>
      </c>
      <c r="E18" s="75">
        <v>71.03</v>
      </c>
      <c r="F18" s="73"/>
      <c r="G18" s="73"/>
      <c r="H18" s="76">
        <v>2.0833333333333333E-3</v>
      </c>
      <c r="I18" s="75"/>
      <c r="J18" s="31">
        <f>H18+J17</f>
        <v>0.50208333333333333</v>
      </c>
      <c r="K18" s="21"/>
    </row>
    <row r="19" spans="1:11" ht="15" thickBot="1">
      <c r="A19" s="18"/>
      <c r="B19" s="4" t="s">
        <v>10</v>
      </c>
      <c r="C19" s="5"/>
      <c r="D19" s="6" t="s">
        <v>38</v>
      </c>
      <c r="E19" s="5"/>
      <c r="F19" s="5">
        <v>15.68</v>
      </c>
      <c r="G19" s="8">
        <f>E18+F19</f>
        <v>86.710000000000008</v>
      </c>
      <c r="H19" s="7">
        <v>8.3333333333333329E-2</v>
      </c>
      <c r="I19" s="8">
        <f>(F19+E18)*($H$15/H19)</f>
        <v>43.355000000000004</v>
      </c>
      <c r="J19" s="9">
        <f t="shared" ref="J19" si="1">H19+J18</f>
        <v>0.5854166666666667</v>
      </c>
      <c r="K19" s="19"/>
    </row>
    <row r="20" spans="1:11">
      <c r="A20" s="18"/>
      <c r="B20" s="162" t="s">
        <v>51</v>
      </c>
      <c r="C20" s="163"/>
      <c r="D20" s="163"/>
      <c r="E20" s="163"/>
      <c r="F20" s="163"/>
      <c r="G20" s="163"/>
      <c r="H20" s="163"/>
      <c r="I20" s="163"/>
      <c r="J20" s="164"/>
      <c r="K20" s="19"/>
    </row>
    <row r="21" spans="1:11">
      <c r="A21" s="18"/>
      <c r="B21" s="77" t="s">
        <v>18</v>
      </c>
      <c r="C21" s="139"/>
      <c r="D21" s="140" t="s">
        <v>47</v>
      </c>
      <c r="E21" s="139"/>
      <c r="F21" s="139"/>
      <c r="G21" s="139"/>
      <c r="H21" s="141">
        <v>2.7777777777777776E-2</v>
      </c>
      <c r="I21" s="139"/>
      <c r="J21" s="81">
        <f>J19+H21</f>
        <v>0.61319444444444449</v>
      </c>
      <c r="K21" s="19"/>
    </row>
    <row r="22" spans="1:11" s="3" customFormat="1" ht="15.75" thickBot="1">
      <c r="A22" s="18"/>
      <c r="B22" s="116">
        <v>3</v>
      </c>
      <c r="C22" s="117"/>
      <c r="D22" s="118" t="s">
        <v>46</v>
      </c>
      <c r="E22" s="117"/>
      <c r="F22" s="119">
        <v>16.8</v>
      </c>
      <c r="G22" s="117"/>
      <c r="H22" s="120">
        <v>2.0833333333333332E-2</v>
      </c>
      <c r="I22" s="119">
        <f>F22*(H15/H22)</f>
        <v>33.6</v>
      </c>
      <c r="J22" s="121">
        <f>J21+H22</f>
        <v>0.63402777777777786</v>
      </c>
      <c r="K22" s="19"/>
    </row>
    <row r="23" spans="1:11" ht="15.75" thickBot="1">
      <c r="A23" s="20"/>
      <c r="B23" s="25"/>
      <c r="C23" s="32">
        <v>3</v>
      </c>
      <c r="D23" s="33" t="s">
        <v>54</v>
      </c>
      <c r="E23" s="34">
        <v>71.03</v>
      </c>
      <c r="F23" s="32"/>
      <c r="G23" s="32"/>
      <c r="H23" s="35">
        <v>2.0833333333333333E-3</v>
      </c>
      <c r="I23" s="32"/>
      <c r="J23" s="36">
        <f t="shared" ref="J23:J24" si="2">J22+H23</f>
        <v>0.63611111111111118</v>
      </c>
      <c r="K23" s="21"/>
    </row>
    <row r="24" spans="1:11" ht="15" thickBot="1">
      <c r="A24" s="18"/>
      <c r="B24" s="4" t="s">
        <v>19</v>
      </c>
      <c r="C24" s="5"/>
      <c r="D24" s="6" t="s">
        <v>14</v>
      </c>
      <c r="E24" s="5"/>
      <c r="F24" s="8">
        <v>15.68</v>
      </c>
      <c r="G24" s="8">
        <f>E23+F24</f>
        <v>86.710000000000008</v>
      </c>
      <c r="H24" s="7">
        <v>8.3333333333333329E-2</v>
      </c>
      <c r="I24" s="8">
        <f>(F24+E23)*($H$15/H24)</f>
        <v>43.355000000000004</v>
      </c>
      <c r="J24" s="9">
        <f t="shared" si="2"/>
        <v>0.71944444444444455</v>
      </c>
      <c r="K24" s="19"/>
    </row>
    <row r="25" spans="1:11" ht="14.25" hidden="1" customHeight="1">
      <c r="A25" s="18"/>
      <c r="B25" s="162" t="s">
        <v>28</v>
      </c>
      <c r="C25" s="163"/>
      <c r="D25" s="163"/>
      <c r="E25" s="163"/>
      <c r="F25" s="163"/>
      <c r="G25" s="163"/>
      <c r="H25" s="163"/>
      <c r="I25" s="163"/>
      <c r="J25" s="164"/>
      <c r="K25" s="19"/>
    </row>
    <row r="26" spans="1:11" ht="14.25" hidden="1" customHeight="1">
      <c r="A26" s="18"/>
      <c r="B26" s="77" t="s">
        <v>18</v>
      </c>
      <c r="C26" s="139"/>
      <c r="D26" s="140" t="s">
        <v>15</v>
      </c>
      <c r="E26" s="139"/>
      <c r="F26" s="139"/>
      <c r="G26" s="139"/>
      <c r="H26" s="141">
        <v>0</v>
      </c>
      <c r="I26" s="139"/>
      <c r="J26" s="81">
        <f>J24+H26</f>
        <v>0.71944444444444455</v>
      </c>
      <c r="K26" s="19"/>
    </row>
    <row r="27" spans="1:11" s="3" customFormat="1" ht="15.75" hidden="1" customHeight="1" thickBot="1">
      <c r="A27" s="18"/>
      <c r="B27" s="82" t="s">
        <v>29</v>
      </c>
      <c r="C27" s="83"/>
      <c r="D27" s="84" t="s">
        <v>17</v>
      </c>
      <c r="E27" s="83"/>
      <c r="F27" s="85">
        <v>0</v>
      </c>
      <c r="G27" s="83"/>
      <c r="H27" s="86">
        <v>0</v>
      </c>
      <c r="I27" s="85" t="e">
        <f>F27*($H$15/H27)</f>
        <v>#DIV/0!</v>
      </c>
      <c r="J27" s="87">
        <f>J26+H27</f>
        <v>0.71944444444444455</v>
      </c>
      <c r="K27" s="19"/>
    </row>
    <row r="28" spans="1:11" ht="15.75" hidden="1" customHeight="1" thickBot="1">
      <c r="A28" s="20"/>
      <c r="B28" s="25"/>
      <c r="C28" s="32">
        <v>3</v>
      </c>
      <c r="D28" s="33" t="s">
        <v>22</v>
      </c>
      <c r="E28" s="34">
        <v>0</v>
      </c>
      <c r="F28" s="32"/>
      <c r="G28" s="32"/>
      <c r="H28" s="35">
        <v>0</v>
      </c>
      <c r="I28" s="32"/>
      <c r="J28" s="36">
        <f>J27+H28</f>
        <v>0.71944444444444455</v>
      </c>
      <c r="K28" s="21"/>
    </row>
    <row r="29" spans="1:11" ht="14.25" hidden="1" customHeight="1">
      <c r="A29" s="18"/>
      <c r="B29" s="77" t="s">
        <v>19</v>
      </c>
      <c r="C29" s="139"/>
      <c r="D29" s="140" t="s">
        <v>21</v>
      </c>
      <c r="E29" s="139"/>
      <c r="F29" s="142">
        <v>0</v>
      </c>
      <c r="G29" s="142">
        <v>0</v>
      </c>
      <c r="H29" s="141">
        <v>0</v>
      </c>
      <c r="I29" s="142" t="e">
        <f>(F29+E28)*($H$15/H29)</f>
        <v>#DIV/0!</v>
      </c>
      <c r="J29" s="81">
        <f>J28+H29</f>
        <v>0.71944444444444455</v>
      </c>
      <c r="K29" s="19"/>
    </row>
    <row r="30" spans="1:11" ht="14.25" hidden="1" customHeight="1">
      <c r="A30" s="18"/>
      <c r="B30" s="77" t="s">
        <v>20</v>
      </c>
      <c r="C30" s="139"/>
      <c r="D30" s="140" t="s">
        <v>16</v>
      </c>
      <c r="E30" s="139"/>
      <c r="F30" s="142"/>
      <c r="G30" s="139"/>
      <c r="H30" s="141">
        <v>0</v>
      </c>
      <c r="I30" s="139"/>
      <c r="J30" s="81">
        <f>J29+H30</f>
        <v>0.71944444444444455</v>
      </c>
      <c r="K30" s="19"/>
    </row>
    <row r="31" spans="1:11" ht="15" hidden="1" thickBot="1">
      <c r="A31" s="18"/>
      <c r="B31" s="10" t="s">
        <v>23</v>
      </c>
      <c r="C31" s="11"/>
      <c r="D31" s="12" t="s">
        <v>17</v>
      </c>
      <c r="E31" s="13"/>
      <c r="F31" s="14">
        <v>0</v>
      </c>
      <c r="G31" s="143">
        <f>F30+F31</f>
        <v>0</v>
      </c>
      <c r="H31" s="144">
        <v>0</v>
      </c>
      <c r="I31" s="143" t="e">
        <f>F31*($H$15/H31)</f>
        <v>#DIV/0!</v>
      </c>
      <c r="J31" s="145">
        <f>J30+H31</f>
        <v>0.71944444444444455</v>
      </c>
      <c r="K31" s="19"/>
    </row>
    <row r="32" spans="1:11" ht="15" thickBot="1">
      <c r="A32" s="18"/>
      <c r="B32" s="165"/>
      <c r="C32" s="172"/>
      <c r="D32" s="26" t="s">
        <v>11</v>
      </c>
      <c r="E32" s="27">
        <f>E28+E23+E18</f>
        <v>142.06</v>
      </c>
      <c r="F32" s="28">
        <f>F16+F17+F19+F22+F24+F27+F29+F30+F31</f>
        <v>64.960000000000008</v>
      </c>
      <c r="G32" s="29">
        <f>E32+F32</f>
        <v>207.02</v>
      </c>
      <c r="H32" s="173"/>
      <c r="I32" s="165"/>
      <c r="J32" s="165"/>
      <c r="K32" s="19"/>
    </row>
    <row r="33" spans="1:11" ht="15" thickBot="1">
      <c r="A33" s="18"/>
      <c r="B33" s="138"/>
      <c r="C33" s="138"/>
      <c r="D33" s="37"/>
      <c r="E33" s="38"/>
      <c r="F33" s="38"/>
      <c r="G33" s="38"/>
      <c r="H33" s="138"/>
      <c r="I33" s="138"/>
      <c r="J33" s="138"/>
      <c r="K33" s="19"/>
    </row>
    <row r="34" spans="1:11" ht="15" customHeight="1" thickBot="1">
      <c r="A34" s="18"/>
      <c r="B34" s="156" t="s">
        <v>55</v>
      </c>
      <c r="C34" s="157"/>
      <c r="D34" s="157"/>
      <c r="E34" s="157"/>
      <c r="F34" s="157"/>
      <c r="G34" s="157"/>
      <c r="H34" s="157"/>
      <c r="I34" s="157"/>
      <c r="J34" s="158"/>
      <c r="K34" s="19"/>
    </row>
    <row r="35" spans="1:11" ht="15" customHeight="1">
      <c r="A35" s="18"/>
      <c r="B35" s="159" t="s">
        <v>56</v>
      </c>
      <c r="C35" s="160"/>
      <c r="D35" s="160"/>
      <c r="E35" s="160"/>
      <c r="F35" s="160"/>
      <c r="G35" s="160"/>
      <c r="H35" s="160"/>
      <c r="I35" s="160"/>
      <c r="J35" s="161"/>
      <c r="K35" s="19"/>
    </row>
    <row r="36" spans="1:11" ht="15" customHeight="1">
      <c r="A36" s="18"/>
      <c r="B36" s="97" t="s">
        <v>0</v>
      </c>
      <c r="C36" s="98" t="s">
        <v>1</v>
      </c>
      <c r="D36" s="99" t="s">
        <v>2</v>
      </c>
      <c r="E36" s="98" t="s">
        <v>3</v>
      </c>
      <c r="F36" s="98" t="s">
        <v>4</v>
      </c>
      <c r="G36" s="137" t="s">
        <v>5</v>
      </c>
      <c r="H36" s="100" t="s">
        <v>6</v>
      </c>
      <c r="I36" s="100" t="s">
        <v>7</v>
      </c>
      <c r="J36" s="101" t="s">
        <v>8</v>
      </c>
      <c r="K36" s="19"/>
    </row>
    <row r="37" spans="1:11" ht="15" customHeight="1">
      <c r="A37" s="18"/>
      <c r="B37" s="53" t="s">
        <v>20</v>
      </c>
      <c r="C37" s="103"/>
      <c r="D37" s="104" t="s">
        <v>37</v>
      </c>
      <c r="E37" s="103"/>
      <c r="F37" s="105"/>
      <c r="G37" s="105"/>
      <c r="H37" s="106">
        <v>4.1666666666666664E-2</v>
      </c>
      <c r="I37" s="107">
        <v>0</v>
      </c>
      <c r="J37" s="59">
        <v>0.47916666666666669</v>
      </c>
      <c r="K37" s="19"/>
    </row>
    <row r="38" spans="1:11" ht="15" hidden="1" customHeight="1">
      <c r="A38" s="18"/>
      <c r="B38" s="109" t="s">
        <v>25</v>
      </c>
      <c r="C38" s="110"/>
      <c r="D38" s="111" t="s">
        <v>24</v>
      </c>
      <c r="E38" s="110"/>
      <c r="F38" s="112">
        <v>0</v>
      </c>
      <c r="G38" s="112"/>
      <c r="H38" s="113">
        <v>0</v>
      </c>
      <c r="I38" s="114" t="e">
        <f>F38*($H$15/H38)</f>
        <v>#DIV/0!</v>
      </c>
      <c r="J38" s="115">
        <f>J37+H38</f>
        <v>0.47916666666666669</v>
      </c>
      <c r="K38" s="19"/>
    </row>
    <row r="39" spans="1:11" ht="15" customHeight="1">
      <c r="A39" s="18"/>
      <c r="B39" s="116">
        <v>4</v>
      </c>
      <c r="C39" s="117"/>
      <c r="D39" s="118" t="s">
        <v>52</v>
      </c>
      <c r="E39" s="117"/>
      <c r="F39" s="119">
        <v>15.43</v>
      </c>
      <c r="G39" s="117"/>
      <c r="H39" s="120">
        <v>2.0833333333333332E-2</v>
      </c>
      <c r="I39" s="119">
        <f>F39*($H$15/H39)</f>
        <v>30.86</v>
      </c>
      <c r="J39" s="121">
        <f>J38+H39</f>
        <v>0.5</v>
      </c>
      <c r="K39" s="19"/>
    </row>
    <row r="40" spans="1:11" ht="15" customHeight="1">
      <c r="A40" s="18"/>
      <c r="B40" s="30"/>
      <c r="C40" s="73">
        <v>4</v>
      </c>
      <c r="D40" s="74" t="s">
        <v>57</v>
      </c>
      <c r="E40" s="75">
        <v>67.959999999999994</v>
      </c>
      <c r="F40" s="73"/>
      <c r="G40" s="73"/>
      <c r="H40" s="76">
        <v>2.0833333333333333E-3</v>
      </c>
      <c r="I40" s="75"/>
      <c r="J40" s="31">
        <f>H40+J39</f>
        <v>0.50208333333333333</v>
      </c>
      <c r="K40" s="19"/>
    </row>
    <row r="41" spans="1:11" ht="15" customHeight="1" thickBot="1">
      <c r="A41" s="18"/>
      <c r="B41" s="4" t="s">
        <v>48</v>
      </c>
      <c r="C41" s="5"/>
      <c r="D41" s="6" t="s">
        <v>33</v>
      </c>
      <c r="E41" s="5"/>
      <c r="F41" s="5">
        <v>94.6</v>
      </c>
      <c r="G41" s="8">
        <f>E40+F41</f>
        <v>162.56</v>
      </c>
      <c r="H41" s="7">
        <v>0.125</v>
      </c>
      <c r="I41" s="8">
        <f>(F41+E40)*($H$15/H41)</f>
        <v>54.186666666666667</v>
      </c>
      <c r="J41" s="9">
        <f t="shared" ref="J41" si="3">H41+J40</f>
        <v>0.62708333333333333</v>
      </c>
      <c r="K41" s="19"/>
    </row>
    <row r="42" spans="1:11" ht="15" hidden="1" customHeight="1">
      <c r="A42" s="18"/>
      <c r="B42" s="159" t="s">
        <v>34</v>
      </c>
      <c r="C42" s="160"/>
      <c r="D42" s="160"/>
      <c r="E42" s="160"/>
      <c r="F42" s="160"/>
      <c r="G42" s="160"/>
      <c r="H42" s="160"/>
      <c r="I42" s="160"/>
      <c r="J42" s="161"/>
      <c r="K42" s="19"/>
    </row>
    <row r="43" spans="1:11" ht="15" hidden="1" thickBot="1">
      <c r="A43" s="18"/>
      <c r="B43" s="77" t="s">
        <v>13</v>
      </c>
      <c r="C43" s="139"/>
      <c r="D43" s="140" t="s">
        <v>27</v>
      </c>
      <c r="E43" s="139"/>
      <c r="F43" s="139"/>
      <c r="G43" s="139"/>
      <c r="H43" s="141">
        <v>0</v>
      </c>
      <c r="I43" s="139"/>
      <c r="J43" s="81">
        <f>J41+H43</f>
        <v>0.62708333333333333</v>
      </c>
      <c r="K43" s="19"/>
    </row>
    <row r="44" spans="1:11" ht="15" hidden="1" thickBot="1">
      <c r="A44" s="18"/>
      <c r="B44" s="116">
        <v>2</v>
      </c>
      <c r="C44" s="117"/>
      <c r="D44" s="118" t="s">
        <v>26</v>
      </c>
      <c r="E44" s="117"/>
      <c r="F44" s="119">
        <v>0.2</v>
      </c>
      <c r="G44" s="117"/>
      <c r="H44" s="120">
        <v>0</v>
      </c>
      <c r="I44" s="119" t="e">
        <f>F44*(H37/H44)</f>
        <v>#DIV/0!</v>
      </c>
      <c r="J44" s="121">
        <f>J43+H44</f>
        <v>0.62708333333333333</v>
      </c>
      <c r="K44" s="19"/>
    </row>
    <row r="45" spans="1:11" ht="15" hidden="1" thickBot="1">
      <c r="A45" s="18"/>
      <c r="B45" s="25"/>
      <c r="C45" s="32">
        <v>2</v>
      </c>
      <c r="D45" s="33" t="s">
        <v>30</v>
      </c>
      <c r="E45" s="34">
        <v>0</v>
      </c>
      <c r="F45" s="32"/>
      <c r="G45" s="32"/>
      <c r="H45" s="35">
        <v>0</v>
      </c>
      <c r="I45" s="32"/>
      <c r="J45" s="36">
        <f t="shared" ref="J45:J46" si="4">J44+H45</f>
        <v>0.62708333333333333</v>
      </c>
      <c r="K45" s="19"/>
    </row>
    <row r="46" spans="1:11" ht="15" hidden="1" thickBot="1">
      <c r="A46" s="18"/>
      <c r="B46" s="4" t="s">
        <v>10</v>
      </c>
      <c r="C46" s="5"/>
      <c r="D46" s="6" t="s">
        <v>14</v>
      </c>
      <c r="E46" s="5"/>
      <c r="F46" s="8">
        <v>0</v>
      </c>
      <c r="G46" s="5">
        <v>0</v>
      </c>
      <c r="H46" s="7">
        <v>0</v>
      </c>
      <c r="I46" s="8" t="e">
        <f>(F46+E45)*($H$15/H46)</f>
        <v>#DIV/0!</v>
      </c>
      <c r="J46" s="9">
        <f t="shared" si="4"/>
        <v>0.62708333333333333</v>
      </c>
      <c r="K46" s="19"/>
    </row>
    <row r="47" spans="1:11" ht="15" hidden="1" thickBot="1">
      <c r="A47" s="18"/>
      <c r="B47" s="162" t="s">
        <v>28</v>
      </c>
      <c r="C47" s="163"/>
      <c r="D47" s="163"/>
      <c r="E47" s="163"/>
      <c r="F47" s="163"/>
      <c r="G47" s="163"/>
      <c r="H47" s="163"/>
      <c r="I47" s="163"/>
      <c r="J47" s="164"/>
      <c r="K47" s="19"/>
    </row>
    <row r="48" spans="1:11" ht="15" hidden="1" thickBot="1">
      <c r="A48" s="18"/>
      <c r="B48" s="77" t="s">
        <v>18</v>
      </c>
      <c r="C48" s="139"/>
      <c r="D48" s="140" t="s">
        <v>15</v>
      </c>
      <c r="E48" s="139"/>
      <c r="F48" s="139"/>
      <c r="G48" s="139"/>
      <c r="H48" s="141">
        <v>0</v>
      </c>
      <c r="I48" s="139"/>
      <c r="J48" s="81">
        <f>J46+H48</f>
        <v>0.62708333333333333</v>
      </c>
      <c r="K48" s="19"/>
    </row>
    <row r="49" spans="1:11" ht="48" hidden="1" customHeight="1" thickBot="1">
      <c r="A49" s="22"/>
      <c r="B49" s="82" t="s">
        <v>29</v>
      </c>
      <c r="C49" s="83"/>
      <c r="D49" s="84" t="s">
        <v>17</v>
      </c>
      <c r="E49" s="83"/>
      <c r="F49" s="85">
        <v>0</v>
      </c>
      <c r="G49" s="83"/>
      <c r="H49" s="86">
        <v>0</v>
      </c>
      <c r="I49" s="85" t="e">
        <f>F49*($H$15/H49)</f>
        <v>#DIV/0!</v>
      </c>
      <c r="J49" s="87">
        <f>J48+H49</f>
        <v>0.62708333333333333</v>
      </c>
      <c r="K49" s="24"/>
    </row>
    <row r="50" spans="1:11" ht="15" hidden="1" thickBot="1">
      <c r="A50" s="18"/>
      <c r="B50" s="25"/>
      <c r="C50" s="32">
        <v>3</v>
      </c>
      <c r="D50" s="33" t="s">
        <v>22</v>
      </c>
      <c r="E50" s="34">
        <v>0</v>
      </c>
      <c r="F50" s="32"/>
      <c r="G50" s="32"/>
      <c r="H50" s="35">
        <v>0</v>
      </c>
      <c r="I50" s="32"/>
      <c r="J50" s="36">
        <f>J49+H50</f>
        <v>0.62708333333333333</v>
      </c>
      <c r="K50" s="19"/>
    </row>
    <row r="51" spans="1:11" ht="15" hidden="1" thickBot="1">
      <c r="A51" s="18"/>
      <c r="B51" s="77" t="s">
        <v>19</v>
      </c>
      <c r="C51" s="139"/>
      <c r="D51" s="140" t="s">
        <v>21</v>
      </c>
      <c r="E51" s="139"/>
      <c r="F51" s="142">
        <v>0</v>
      </c>
      <c r="G51" s="142">
        <v>0</v>
      </c>
      <c r="H51" s="141">
        <v>0</v>
      </c>
      <c r="I51" s="142" t="e">
        <f>(F51+E50)*($H$15/H51)</f>
        <v>#DIV/0!</v>
      </c>
      <c r="J51" s="81">
        <f>J50+H51</f>
        <v>0.62708333333333333</v>
      </c>
      <c r="K51" s="19"/>
    </row>
    <row r="52" spans="1:11" ht="15" hidden="1" thickBot="1">
      <c r="A52" s="18"/>
      <c r="B52" s="77" t="s">
        <v>20</v>
      </c>
      <c r="C52" s="139"/>
      <c r="D52" s="140" t="s">
        <v>16</v>
      </c>
      <c r="E52" s="139"/>
      <c r="F52" s="142"/>
      <c r="G52" s="139"/>
      <c r="H52" s="141">
        <v>0</v>
      </c>
      <c r="I52" s="139"/>
      <c r="J52" s="81">
        <f>J51+H52</f>
        <v>0.62708333333333333</v>
      </c>
      <c r="K52" s="19"/>
    </row>
    <row r="53" spans="1:11" ht="15" hidden="1" thickBot="1">
      <c r="A53" s="18"/>
      <c r="B53" s="10" t="s">
        <v>23</v>
      </c>
      <c r="C53" s="11"/>
      <c r="D53" s="39" t="s">
        <v>17</v>
      </c>
      <c r="E53" s="40"/>
      <c r="F53" s="41">
        <v>0</v>
      </c>
      <c r="G53" s="42">
        <f>F52+F53</f>
        <v>0</v>
      </c>
      <c r="H53" s="144">
        <v>0</v>
      </c>
      <c r="I53" s="143" t="e">
        <f>F53*($H$15/H53)</f>
        <v>#DIV/0!</v>
      </c>
      <c r="J53" s="145">
        <f>J52+H53</f>
        <v>0.62708333333333333</v>
      </c>
      <c r="K53" s="19"/>
    </row>
    <row r="54" spans="1:11">
      <c r="A54" s="18"/>
      <c r="B54" s="165"/>
      <c r="C54" s="165"/>
      <c r="D54" s="43" t="s">
        <v>45</v>
      </c>
      <c r="E54" s="44">
        <f>E50+E45+E40</f>
        <v>67.959999999999994</v>
      </c>
      <c r="F54" s="44">
        <f>F39+F41</f>
        <v>110.03</v>
      </c>
      <c r="G54" s="45">
        <f>E54+F54</f>
        <v>177.99</v>
      </c>
      <c r="H54" s="165"/>
      <c r="I54" s="165"/>
      <c r="J54" s="165"/>
      <c r="K54" s="19"/>
    </row>
    <row r="55" spans="1:11">
      <c r="A55" s="18"/>
      <c r="D55" s="146" t="s">
        <v>35</v>
      </c>
      <c r="E55" s="147">
        <f>E32</f>
        <v>142.06</v>
      </c>
      <c r="F55" s="147">
        <f>F32</f>
        <v>64.960000000000008</v>
      </c>
      <c r="G55" s="148">
        <f>SUM(E55:F55)</f>
        <v>207.02</v>
      </c>
      <c r="K55" s="19"/>
    </row>
    <row r="56" spans="1:11">
      <c r="A56" s="18"/>
      <c r="D56" s="149" t="s">
        <v>11</v>
      </c>
      <c r="E56" s="150">
        <f>E11</f>
        <v>6.68</v>
      </c>
      <c r="F56" s="150">
        <f>F11</f>
        <v>75.95</v>
      </c>
      <c r="G56" s="151">
        <f>G11</f>
        <v>82.63</v>
      </c>
      <c r="K56" s="19"/>
    </row>
    <row r="57" spans="1:11" ht="15" thickBot="1">
      <c r="A57" s="18"/>
      <c r="D57" s="46" t="s">
        <v>36</v>
      </c>
      <c r="E57" s="152">
        <f>SUM(E54:E56)</f>
        <v>216.7</v>
      </c>
      <c r="F57" s="153">
        <f>SUM(F54:F56)</f>
        <v>250.94</v>
      </c>
      <c r="G57" s="154">
        <f>SUM(E57:F57)</f>
        <v>467.64</v>
      </c>
      <c r="K57" s="19"/>
    </row>
    <row r="58" spans="1:11">
      <c r="A58" s="18"/>
      <c r="K58" s="19"/>
    </row>
    <row r="59" spans="1:11">
      <c r="A59" s="18"/>
      <c r="K59" s="19"/>
    </row>
    <row r="60" spans="1:11" ht="15" thickBot="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4"/>
    </row>
    <row r="61" spans="1:11">
      <c r="A61" s="18"/>
      <c r="K61" s="19"/>
    </row>
    <row r="62" spans="1:11">
      <c r="A62" s="18"/>
      <c r="K62" s="19"/>
    </row>
    <row r="63" spans="1:11">
      <c r="A63" s="18"/>
      <c r="K63" s="19"/>
    </row>
    <row r="64" spans="1:11">
      <c r="A64" s="18"/>
      <c r="K64" s="19"/>
    </row>
    <row r="65" spans="1:11">
      <c r="A65" s="18"/>
      <c r="K65" s="19"/>
    </row>
    <row r="66" spans="1:11">
      <c r="A66" s="18"/>
      <c r="K66" s="19"/>
    </row>
    <row r="67" spans="1:11">
      <c r="A67" s="18"/>
      <c r="E67" s="155"/>
      <c r="K67" s="19"/>
    </row>
    <row r="68" spans="1:11">
      <c r="A68" s="18"/>
      <c r="K68" s="19"/>
    </row>
    <row r="69" spans="1:11" ht="15" thickBo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4"/>
    </row>
  </sheetData>
  <mergeCells count="13">
    <mergeCell ref="B2:J2"/>
    <mergeCell ref="B4:J4"/>
    <mergeCell ref="B20:J20"/>
    <mergeCell ref="B34:J34"/>
    <mergeCell ref="B35:J35"/>
    <mergeCell ref="B13:J13"/>
    <mergeCell ref="B25:J25"/>
    <mergeCell ref="B42:J42"/>
    <mergeCell ref="B47:J47"/>
    <mergeCell ref="B54:C54"/>
    <mergeCell ref="H54:J54"/>
    <mergeCell ref="B32:C32"/>
    <mergeCell ref="H32:J32"/>
  </mergeCells>
  <printOptions horizontalCentered="1" verticalCentered="1"/>
  <pageMargins left="0.25" right="0.25" top="0.75" bottom="0.75" header="0.3" footer="0.3"/>
  <pageSetup paperSize="11" scale="6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A25" workbookViewId="0">
      <selection sqref="A1:K59"/>
    </sheetView>
  </sheetViews>
  <sheetFormatPr defaultRowHeight="12.75"/>
  <sheetData>
    <row r="1" spans="1:11" ht="15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6.5" thickBot="1">
      <c r="A2" s="18"/>
      <c r="B2" s="166" t="s">
        <v>39</v>
      </c>
      <c r="C2" s="167"/>
      <c r="D2" s="167"/>
      <c r="E2" s="167"/>
      <c r="F2" s="167"/>
      <c r="G2" s="167"/>
      <c r="H2" s="167"/>
      <c r="I2" s="167"/>
      <c r="J2" s="168"/>
      <c r="K2" s="19"/>
    </row>
    <row r="3" spans="1:11" ht="15" thickBot="1">
      <c r="A3" s="18"/>
      <c r="B3" s="16"/>
      <c r="C3" s="16"/>
      <c r="D3" s="16"/>
      <c r="E3" s="16"/>
      <c r="F3" s="16"/>
      <c r="G3" s="16"/>
      <c r="H3" s="16"/>
      <c r="I3" s="16"/>
      <c r="J3" s="16"/>
      <c r="K3" s="19"/>
    </row>
    <row r="4" spans="1:11" ht="14.25">
      <c r="A4" s="18"/>
      <c r="B4" s="162" t="s">
        <v>44</v>
      </c>
      <c r="C4" s="163"/>
      <c r="D4" s="163"/>
      <c r="E4" s="163"/>
      <c r="F4" s="163"/>
      <c r="G4" s="163"/>
      <c r="H4" s="163"/>
      <c r="I4" s="163"/>
      <c r="J4" s="164"/>
      <c r="K4" s="19"/>
    </row>
    <row r="5" spans="1:11" ht="25.5">
      <c r="A5" s="18"/>
      <c r="B5" s="97" t="s">
        <v>0</v>
      </c>
      <c r="C5" s="98" t="s">
        <v>1</v>
      </c>
      <c r="D5" s="99" t="s">
        <v>2</v>
      </c>
      <c r="E5" s="98" t="s">
        <v>3</v>
      </c>
      <c r="F5" s="98" t="s">
        <v>4</v>
      </c>
      <c r="G5" s="137" t="s">
        <v>5</v>
      </c>
      <c r="H5" s="100" t="s">
        <v>6</v>
      </c>
      <c r="I5" s="100" t="s">
        <v>7</v>
      </c>
      <c r="J5" s="101" t="s">
        <v>8</v>
      </c>
      <c r="K5" s="19"/>
    </row>
    <row r="6" spans="1:11" ht="14.25">
      <c r="A6" s="18"/>
      <c r="B6" s="102">
        <v>0</v>
      </c>
      <c r="C6" s="103"/>
      <c r="D6" s="104" t="s">
        <v>9</v>
      </c>
      <c r="E6" s="103"/>
      <c r="F6" s="105"/>
      <c r="G6" s="105"/>
      <c r="H6" s="106">
        <v>4.1666666666666664E-2</v>
      </c>
      <c r="I6" s="107">
        <v>0</v>
      </c>
      <c r="J6" s="108">
        <v>0.65625</v>
      </c>
      <c r="K6" s="19"/>
    </row>
    <row r="7" spans="1:11" ht="14.25">
      <c r="A7" s="18"/>
      <c r="B7" s="109" t="s">
        <v>25</v>
      </c>
      <c r="C7" s="110"/>
      <c r="D7" s="111" t="s">
        <v>24</v>
      </c>
      <c r="E7" s="110"/>
      <c r="F7" s="112">
        <v>0.8</v>
      </c>
      <c r="G7" s="112"/>
      <c r="H7" s="113">
        <v>1.0416666666666666E-2</v>
      </c>
      <c r="I7" s="114">
        <f>F7*($H$15/H7)</f>
        <v>3.2</v>
      </c>
      <c r="J7" s="115">
        <f>J6+H7</f>
        <v>0.66666666666666663</v>
      </c>
      <c r="K7" s="19"/>
    </row>
    <row r="8" spans="1:11" ht="14.25">
      <c r="A8" s="18"/>
      <c r="B8" s="116">
        <v>1</v>
      </c>
      <c r="C8" s="117"/>
      <c r="D8" s="118" t="s">
        <v>40</v>
      </c>
      <c r="E8" s="117"/>
      <c r="F8" s="119">
        <v>12.55</v>
      </c>
      <c r="G8" s="117"/>
      <c r="H8" s="120">
        <v>2.0833333333333332E-2</v>
      </c>
      <c r="I8" s="119">
        <f>F8*($H$15/H8)</f>
        <v>25.1</v>
      </c>
      <c r="J8" s="121">
        <f>J7+H8</f>
        <v>0.6875</v>
      </c>
      <c r="K8" s="19"/>
    </row>
    <row r="9" spans="1:11" ht="14.25">
      <c r="A9" s="18"/>
      <c r="B9" s="30"/>
      <c r="C9" s="122">
        <v>1</v>
      </c>
      <c r="D9" s="123" t="s">
        <v>41</v>
      </c>
      <c r="E9" s="124">
        <v>6.68</v>
      </c>
      <c r="F9" s="122"/>
      <c r="G9" s="122"/>
      <c r="H9" s="125">
        <v>2.0833333333333333E-3</v>
      </c>
      <c r="I9" s="124"/>
      <c r="J9" s="31">
        <f>H9+J8</f>
        <v>0.68958333333333333</v>
      </c>
      <c r="K9" s="19"/>
    </row>
    <row r="10" spans="1:11" ht="15" thickBot="1">
      <c r="A10" s="18"/>
      <c r="B10" s="4" t="s">
        <v>12</v>
      </c>
      <c r="C10" s="5"/>
      <c r="D10" s="6" t="s">
        <v>42</v>
      </c>
      <c r="E10" s="5"/>
      <c r="F10" s="5">
        <v>62.6</v>
      </c>
      <c r="G10" s="8">
        <f>E9+F7+F8+F10</f>
        <v>82.63</v>
      </c>
      <c r="H10" s="7">
        <v>6.25E-2</v>
      </c>
      <c r="I10" s="8">
        <f>(F10+E9)*($H$15/H10)</f>
        <v>46.186666666666667</v>
      </c>
      <c r="J10" s="9">
        <f t="shared" ref="J10" si="0">H10+J9</f>
        <v>0.75208333333333333</v>
      </c>
      <c r="K10" s="19"/>
    </row>
    <row r="11" spans="1:11" ht="15" thickBot="1">
      <c r="A11" s="18"/>
      <c r="B11" s="93"/>
      <c r="C11" s="93"/>
      <c r="D11" s="126" t="s">
        <v>11</v>
      </c>
      <c r="E11" s="127">
        <f>E9</f>
        <v>6.68</v>
      </c>
      <c r="F11" s="127">
        <f>F7+F8+F10</f>
        <v>75.95</v>
      </c>
      <c r="G11" s="128">
        <f>E11+F11</f>
        <v>82.63</v>
      </c>
      <c r="H11" s="95"/>
      <c r="I11" s="94"/>
      <c r="J11" s="95"/>
      <c r="K11" s="19"/>
    </row>
    <row r="12" spans="1:11" ht="14.25">
      <c r="A12" s="18"/>
      <c r="B12" s="93"/>
      <c r="C12" s="93"/>
      <c r="D12" s="37"/>
      <c r="E12" s="96"/>
      <c r="F12" s="96"/>
      <c r="G12" s="96"/>
      <c r="H12" s="95"/>
      <c r="I12" s="94"/>
      <c r="J12" s="95"/>
      <c r="K12" s="19"/>
    </row>
    <row r="13" spans="1:11" ht="14.25">
      <c r="A13" s="18"/>
      <c r="B13" s="169" t="s">
        <v>43</v>
      </c>
      <c r="C13" s="170"/>
      <c r="D13" s="170"/>
      <c r="E13" s="170"/>
      <c r="F13" s="170"/>
      <c r="G13" s="170"/>
      <c r="H13" s="170"/>
      <c r="I13" s="170"/>
      <c r="J13" s="171"/>
      <c r="K13" s="19"/>
    </row>
    <row r="14" spans="1:11" ht="25.5">
      <c r="A14" s="18"/>
      <c r="B14" s="48" t="s">
        <v>0</v>
      </c>
      <c r="C14" s="49" t="s">
        <v>1</v>
      </c>
      <c r="D14" s="50" t="s">
        <v>2</v>
      </c>
      <c r="E14" s="49" t="s">
        <v>3</v>
      </c>
      <c r="F14" s="49" t="s">
        <v>4</v>
      </c>
      <c r="G14" s="51" t="s">
        <v>5</v>
      </c>
      <c r="H14" s="51" t="s">
        <v>6</v>
      </c>
      <c r="I14" s="51" t="s">
        <v>7</v>
      </c>
      <c r="J14" s="52" t="s">
        <v>8</v>
      </c>
      <c r="K14" s="19"/>
    </row>
    <row r="15" spans="1:11" ht="14.25">
      <c r="A15" s="18"/>
      <c r="B15" s="53" t="s">
        <v>13</v>
      </c>
      <c r="C15" s="54"/>
      <c r="D15" s="55" t="s">
        <v>37</v>
      </c>
      <c r="E15" s="54"/>
      <c r="F15" s="56"/>
      <c r="G15" s="56"/>
      <c r="H15" s="57">
        <v>4.1666666666666664E-2</v>
      </c>
      <c r="I15" s="58">
        <v>0</v>
      </c>
      <c r="J15" s="59">
        <v>0.46527777777777773</v>
      </c>
      <c r="K15" s="19"/>
    </row>
    <row r="16" spans="1:11" ht="14.25">
      <c r="A16" s="18"/>
      <c r="B16" s="60" t="s">
        <v>25</v>
      </c>
      <c r="C16" s="61"/>
      <c r="D16" s="62" t="s">
        <v>24</v>
      </c>
      <c r="E16" s="61"/>
      <c r="F16" s="63">
        <v>0</v>
      </c>
      <c r="G16" s="63"/>
      <c r="H16" s="64">
        <v>0</v>
      </c>
      <c r="I16" s="65" t="e">
        <f>F16*($H$15/H16)</f>
        <v>#DIV/0!</v>
      </c>
      <c r="J16" s="66">
        <f>J15+H16</f>
        <v>0.46527777777777773</v>
      </c>
      <c r="K16" s="19"/>
    </row>
    <row r="17" spans="1:11" ht="14.25">
      <c r="A17" s="18"/>
      <c r="B17" s="67">
        <v>2</v>
      </c>
      <c r="C17" s="68"/>
      <c r="D17" s="69" t="s">
        <v>46</v>
      </c>
      <c r="E17" s="68"/>
      <c r="F17" s="70">
        <v>16.8</v>
      </c>
      <c r="G17" s="68"/>
      <c r="H17" s="71">
        <v>2.0833333333333332E-2</v>
      </c>
      <c r="I17" s="70">
        <f>F17*($H$15/H17)</f>
        <v>33.6</v>
      </c>
      <c r="J17" s="72">
        <f>J16+H17</f>
        <v>0.48611111111111105</v>
      </c>
      <c r="K17" s="19"/>
    </row>
    <row r="18" spans="1:11" ht="15">
      <c r="A18" s="20"/>
      <c r="B18" s="30"/>
      <c r="C18" s="73">
        <v>2</v>
      </c>
      <c r="D18" s="74" t="s">
        <v>49</v>
      </c>
      <c r="E18" s="75">
        <v>71.03</v>
      </c>
      <c r="F18" s="73"/>
      <c r="G18" s="73"/>
      <c r="H18" s="76">
        <v>2.0833333333333333E-3</v>
      </c>
      <c r="I18" s="75"/>
      <c r="J18" s="31">
        <f>H18+J17</f>
        <v>0.48819444444444438</v>
      </c>
      <c r="K18" s="21"/>
    </row>
    <row r="19" spans="1:11" ht="15" thickBot="1">
      <c r="A19" s="18"/>
      <c r="B19" s="4" t="s">
        <v>10</v>
      </c>
      <c r="C19" s="5"/>
      <c r="D19" s="6" t="s">
        <v>38</v>
      </c>
      <c r="E19" s="5"/>
      <c r="F19" s="5">
        <v>15.68</v>
      </c>
      <c r="G19" s="8">
        <f>E18+F17+F19</f>
        <v>103.50999999999999</v>
      </c>
      <c r="H19" s="7">
        <v>8.3333333333333329E-2</v>
      </c>
      <c r="I19" s="8">
        <f>(F19+E18)*($H$15/H19)</f>
        <v>43.355000000000004</v>
      </c>
      <c r="J19" s="9">
        <f t="shared" ref="J19" si="1">H19+J18</f>
        <v>0.57152777777777775</v>
      </c>
      <c r="K19" s="19"/>
    </row>
    <row r="20" spans="1:11" ht="14.25">
      <c r="A20" s="18"/>
      <c r="B20" s="162" t="s">
        <v>51</v>
      </c>
      <c r="C20" s="163"/>
      <c r="D20" s="163"/>
      <c r="E20" s="163"/>
      <c r="F20" s="163"/>
      <c r="G20" s="163"/>
      <c r="H20" s="163"/>
      <c r="I20" s="163"/>
      <c r="J20" s="164"/>
      <c r="K20" s="19"/>
    </row>
    <row r="21" spans="1:11" ht="14.25">
      <c r="A21" s="18"/>
      <c r="B21" s="77" t="s">
        <v>18</v>
      </c>
      <c r="C21" s="78"/>
      <c r="D21" s="79" t="s">
        <v>47</v>
      </c>
      <c r="E21" s="78"/>
      <c r="F21" s="78"/>
      <c r="G21" s="78"/>
      <c r="H21" s="80">
        <v>2.7777777777777776E-2</v>
      </c>
      <c r="I21" s="78"/>
      <c r="J21" s="81">
        <f>J19+H21</f>
        <v>0.59930555555555554</v>
      </c>
      <c r="K21" s="19"/>
    </row>
    <row r="22" spans="1:11" ht="15" thickBot="1">
      <c r="A22" s="18"/>
      <c r="B22" s="67">
        <v>3</v>
      </c>
      <c r="C22" s="68"/>
      <c r="D22" s="69" t="s">
        <v>46</v>
      </c>
      <c r="E22" s="68"/>
      <c r="F22" s="70">
        <v>16.8</v>
      </c>
      <c r="G22" s="68"/>
      <c r="H22" s="71">
        <v>2.0833333333333332E-2</v>
      </c>
      <c r="I22" s="70">
        <f>F22*(H15/H22)</f>
        <v>33.6</v>
      </c>
      <c r="J22" s="72">
        <f>J21+H22</f>
        <v>0.62013888888888891</v>
      </c>
      <c r="K22" s="19"/>
    </row>
    <row r="23" spans="1:11" ht="15.75" thickBot="1">
      <c r="A23" s="20"/>
      <c r="B23" s="25"/>
      <c r="C23" s="32">
        <v>3</v>
      </c>
      <c r="D23" s="33" t="s">
        <v>50</v>
      </c>
      <c r="E23" s="34">
        <v>71.03</v>
      </c>
      <c r="F23" s="32"/>
      <c r="G23" s="32"/>
      <c r="H23" s="35">
        <v>2.0833333333333333E-3</v>
      </c>
      <c r="I23" s="32"/>
      <c r="J23" s="36">
        <f t="shared" ref="J23:J24" si="2">J22+H23</f>
        <v>0.62222222222222223</v>
      </c>
      <c r="K23" s="21"/>
    </row>
    <row r="24" spans="1:11" ht="15" thickBot="1">
      <c r="A24" s="18"/>
      <c r="B24" s="4" t="s">
        <v>19</v>
      </c>
      <c r="C24" s="5"/>
      <c r="D24" s="6" t="s">
        <v>14</v>
      </c>
      <c r="E24" s="5"/>
      <c r="F24" s="8">
        <v>15.68</v>
      </c>
      <c r="G24" s="8">
        <f>F22+E23+F24</f>
        <v>103.50999999999999</v>
      </c>
      <c r="H24" s="7">
        <v>8.3333333333333329E-2</v>
      </c>
      <c r="I24" s="8">
        <f>(F24+E23)*($H$15/H24)</f>
        <v>43.355000000000004</v>
      </c>
      <c r="J24" s="9">
        <f t="shared" si="2"/>
        <v>0.7055555555555556</v>
      </c>
      <c r="K24" s="19"/>
    </row>
    <row r="25" spans="1:11" ht="14.25">
      <c r="A25" s="18"/>
      <c r="B25" s="162" t="s">
        <v>28</v>
      </c>
      <c r="C25" s="163"/>
      <c r="D25" s="163"/>
      <c r="E25" s="163"/>
      <c r="F25" s="163"/>
      <c r="G25" s="163"/>
      <c r="H25" s="163"/>
      <c r="I25" s="163"/>
      <c r="J25" s="164"/>
      <c r="K25" s="19"/>
    </row>
    <row r="26" spans="1:11" ht="14.25">
      <c r="A26" s="18"/>
      <c r="B26" s="77" t="s">
        <v>18</v>
      </c>
      <c r="C26" s="78"/>
      <c r="D26" s="79" t="s">
        <v>15</v>
      </c>
      <c r="E26" s="78"/>
      <c r="F26" s="78"/>
      <c r="G26" s="78"/>
      <c r="H26" s="80">
        <v>0</v>
      </c>
      <c r="I26" s="78"/>
      <c r="J26" s="81">
        <f>J24+H26</f>
        <v>0.7055555555555556</v>
      </c>
      <c r="K26" s="19"/>
    </row>
    <row r="27" spans="1:11" ht="15" thickBot="1">
      <c r="A27" s="18"/>
      <c r="B27" s="82" t="s">
        <v>29</v>
      </c>
      <c r="C27" s="83"/>
      <c r="D27" s="84" t="s">
        <v>17</v>
      </c>
      <c r="E27" s="83"/>
      <c r="F27" s="85">
        <v>0</v>
      </c>
      <c r="G27" s="83"/>
      <c r="H27" s="86">
        <v>0</v>
      </c>
      <c r="I27" s="85" t="e">
        <f>F27*($H$15/H27)</f>
        <v>#DIV/0!</v>
      </c>
      <c r="J27" s="87">
        <f>J26+H27</f>
        <v>0.7055555555555556</v>
      </c>
      <c r="K27" s="19"/>
    </row>
    <row r="28" spans="1:11" ht="15.75" thickBot="1">
      <c r="A28" s="20"/>
      <c r="B28" s="25"/>
      <c r="C28" s="32">
        <v>3</v>
      </c>
      <c r="D28" s="33" t="s">
        <v>22</v>
      </c>
      <c r="E28" s="34">
        <v>0</v>
      </c>
      <c r="F28" s="32"/>
      <c r="G28" s="32"/>
      <c r="H28" s="35">
        <v>0</v>
      </c>
      <c r="I28" s="32"/>
      <c r="J28" s="36">
        <f>J27+H28</f>
        <v>0.7055555555555556</v>
      </c>
      <c r="K28" s="21"/>
    </row>
    <row r="29" spans="1:11" ht="14.25">
      <c r="A29" s="18"/>
      <c r="B29" s="77" t="s">
        <v>19</v>
      </c>
      <c r="C29" s="78"/>
      <c r="D29" s="79" t="s">
        <v>21</v>
      </c>
      <c r="E29" s="78"/>
      <c r="F29" s="88">
        <v>0</v>
      </c>
      <c r="G29" s="88">
        <v>0</v>
      </c>
      <c r="H29" s="80">
        <v>0</v>
      </c>
      <c r="I29" s="88" t="e">
        <f>(F29+E28)*($H$15/H29)</f>
        <v>#DIV/0!</v>
      </c>
      <c r="J29" s="81">
        <f>J28+H29</f>
        <v>0.7055555555555556</v>
      </c>
      <c r="K29" s="19"/>
    </row>
    <row r="30" spans="1:11" ht="14.25">
      <c r="A30" s="18"/>
      <c r="B30" s="77" t="s">
        <v>20</v>
      </c>
      <c r="C30" s="78"/>
      <c r="D30" s="79" t="s">
        <v>16</v>
      </c>
      <c r="E30" s="78"/>
      <c r="F30" s="88"/>
      <c r="G30" s="78"/>
      <c r="H30" s="80">
        <v>0</v>
      </c>
      <c r="I30" s="78"/>
      <c r="J30" s="81">
        <f>J29+H30</f>
        <v>0.7055555555555556</v>
      </c>
      <c r="K30" s="19"/>
    </row>
    <row r="31" spans="1:11" ht="15" thickBot="1">
      <c r="A31" s="18"/>
      <c r="B31" s="10" t="s">
        <v>23</v>
      </c>
      <c r="C31" s="11"/>
      <c r="D31" s="12" t="s">
        <v>17</v>
      </c>
      <c r="E31" s="13"/>
      <c r="F31" s="14">
        <v>0</v>
      </c>
      <c r="G31" s="89">
        <f>F30+F31</f>
        <v>0</v>
      </c>
      <c r="H31" s="90">
        <v>0</v>
      </c>
      <c r="I31" s="89" t="e">
        <f>F31*($H$15/H31)</f>
        <v>#DIV/0!</v>
      </c>
      <c r="J31" s="91">
        <f>J30+H31</f>
        <v>0.7055555555555556</v>
      </c>
      <c r="K31" s="19"/>
    </row>
    <row r="32" spans="1:11" ht="15" thickBot="1">
      <c r="A32" s="18"/>
      <c r="B32" s="165"/>
      <c r="C32" s="172"/>
      <c r="D32" s="26" t="s">
        <v>11</v>
      </c>
      <c r="E32" s="27">
        <f>E28+E23+E18</f>
        <v>142.06</v>
      </c>
      <c r="F32" s="28">
        <f>F16+F17+F19+F22+F24+F27+F29+F30+F31</f>
        <v>64.960000000000008</v>
      </c>
      <c r="G32" s="29">
        <f>E32+F32</f>
        <v>207.02</v>
      </c>
      <c r="H32" s="173"/>
      <c r="I32" s="165"/>
      <c r="J32" s="165"/>
      <c r="K32" s="19"/>
    </row>
    <row r="33" spans="1:11" ht="15" thickBot="1">
      <c r="A33" s="18"/>
      <c r="B33" s="138"/>
      <c r="C33" s="138"/>
      <c r="D33" s="37"/>
      <c r="E33" s="38"/>
      <c r="F33" s="38"/>
      <c r="G33" s="38"/>
      <c r="H33" s="138"/>
      <c r="I33" s="138"/>
      <c r="J33" s="138"/>
      <c r="K33" s="19"/>
    </row>
    <row r="34" spans="1:11" ht="18.75" thickBot="1">
      <c r="A34" s="18"/>
      <c r="B34" s="156" t="s">
        <v>31</v>
      </c>
      <c r="C34" s="157"/>
      <c r="D34" s="157"/>
      <c r="E34" s="157"/>
      <c r="F34" s="157"/>
      <c r="G34" s="157"/>
      <c r="H34" s="157"/>
      <c r="I34" s="157"/>
      <c r="J34" s="158"/>
      <c r="K34" s="19"/>
    </row>
    <row r="35" spans="1:11" ht="14.25">
      <c r="A35" s="18"/>
      <c r="B35" s="159" t="s">
        <v>32</v>
      </c>
      <c r="C35" s="160"/>
      <c r="D35" s="160"/>
      <c r="E35" s="160"/>
      <c r="F35" s="160"/>
      <c r="G35" s="160"/>
      <c r="H35" s="160"/>
      <c r="I35" s="160"/>
      <c r="J35" s="161"/>
      <c r="K35" s="19"/>
    </row>
    <row r="36" spans="1:11" ht="25.5">
      <c r="A36" s="18"/>
      <c r="B36" s="48" t="s">
        <v>0</v>
      </c>
      <c r="C36" s="49" t="s">
        <v>1</v>
      </c>
      <c r="D36" s="50" t="s">
        <v>2</v>
      </c>
      <c r="E36" s="49" t="s">
        <v>3</v>
      </c>
      <c r="F36" s="49" t="s">
        <v>4</v>
      </c>
      <c r="G36" s="92" t="s">
        <v>5</v>
      </c>
      <c r="H36" s="51" t="s">
        <v>6</v>
      </c>
      <c r="I36" s="51" t="s">
        <v>7</v>
      </c>
      <c r="J36" s="52" t="s">
        <v>8</v>
      </c>
      <c r="K36" s="19"/>
    </row>
    <row r="37" spans="1:11" ht="14.25">
      <c r="A37" s="18"/>
      <c r="B37" s="53" t="s">
        <v>20</v>
      </c>
      <c r="C37" s="54"/>
      <c r="D37" s="55" t="s">
        <v>37</v>
      </c>
      <c r="E37" s="54"/>
      <c r="F37" s="56"/>
      <c r="G37" s="56"/>
      <c r="H37" s="57">
        <v>4.1666666666666664E-2</v>
      </c>
      <c r="I37" s="58">
        <v>0</v>
      </c>
      <c r="J37" s="59">
        <v>0.47916666666666669</v>
      </c>
      <c r="K37" s="19"/>
    </row>
    <row r="38" spans="1:11" ht="14.25">
      <c r="A38" s="18"/>
      <c r="B38" s="60" t="s">
        <v>25</v>
      </c>
      <c r="C38" s="61"/>
      <c r="D38" s="62" t="s">
        <v>24</v>
      </c>
      <c r="E38" s="61"/>
      <c r="F38" s="63">
        <v>0</v>
      </c>
      <c r="G38" s="63"/>
      <c r="H38" s="64">
        <v>0</v>
      </c>
      <c r="I38" s="65" t="e">
        <f>F38*($H$15/H38)</f>
        <v>#DIV/0!</v>
      </c>
      <c r="J38" s="66">
        <f>J37+H38</f>
        <v>0.47916666666666669</v>
      </c>
      <c r="K38" s="19"/>
    </row>
    <row r="39" spans="1:11" ht="14.25">
      <c r="A39" s="18"/>
      <c r="B39" s="67">
        <v>4</v>
      </c>
      <c r="C39" s="68"/>
      <c r="D39" s="69" t="s">
        <v>52</v>
      </c>
      <c r="E39" s="68"/>
      <c r="F39" s="70">
        <v>15.43</v>
      </c>
      <c r="G39" s="68"/>
      <c r="H39" s="71">
        <v>2.0833333333333332E-2</v>
      </c>
      <c r="I39" s="70">
        <f>F39*($H$15/H39)</f>
        <v>30.86</v>
      </c>
      <c r="J39" s="72">
        <f>J38+H39</f>
        <v>0.5</v>
      </c>
      <c r="K39" s="19"/>
    </row>
    <row r="40" spans="1:11" ht="14.25">
      <c r="A40" s="18"/>
      <c r="B40" s="30"/>
      <c r="C40" s="73">
        <v>4</v>
      </c>
      <c r="D40" s="74" t="s">
        <v>52</v>
      </c>
      <c r="E40" s="75">
        <v>67.959999999999994</v>
      </c>
      <c r="F40" s="73"/>
      <c r="G40" s="73"/>
      <c r="H40" s="76">
        <v>2.0833333333333333E-3</v>
      </c>
      <c r="I40" s="75"/>
      <c r="J40" s="31">
        <f>H40+J39</f>
        <v>0.50208333333333333</v>
      </c>
      <c r="K40" s="19"/>
    </row>
    <row r="41" spans="1:11" ht="15" thickBot="1">
      <c r="A41" s="18"/>
      <c r="B41" s="4" t="s">
        <v>48</v>
      </c>
      <c r="C41" s="5"/>
      <c r="D41" s="6" t="s">
        <v>33</v>
      </c>
      <c r="E41" s="5"/>
      <c r="F41" s="5">
        <v>94.6</v>
      </c>
      <c r="G41" s="8">
        <f>F39+E40+F41</f>
        <v>177.98999999999998</v>
      </c>
      <c r="H41" s="7">
        <v>0.125</v>
      </c>
      <c r="I41" s="8">
        <f>(F41+E40)*($H$15/H41)</f>
        <v>54.186666666666667</v>
      </c>
      <c r="J41" s="9">
        <f t="shared" ref="J41" si="3">H41+J40</f>
        <v>0.62708333333333333</v>
      </c>
      <c r="K41" s="19"/>
    </row>
    <row r="42" spans="1:11" ht="14.25">
      <c r="A42" s="18"/>
      <c r="B42" s="159" t="s">
        <v>34</v>
      </c>
      <c r="C42" s="160"/>
      <c r="D42" s="160"/>
      <c r="E42" s="160"/>
      <c r="F42" s="160"/>
      <c r="G42" s="160"/>
      <c r="H42" s="160"/>
      <c r="I42" s="160"/>
      <c r="J42" s="161"/>
      <c r="K42" s="19"/>
    </row>
    <row r="43" spans="1:11" ht="14.25">
      <c r="A43" s="18"/>
      <c r="B43" s="77" t="s">
        <v>13</v>
      </c>
      <c r="C43" s="78"/>
      <c r="D43" s="79" t="s">
        <v>27</v>
      </c>
      <c r="E43" s="78"/>
      <c r="F43" s="78"/>
      <c r="G43" s="78"/>
      <c r="H43" s="80">
        <v>0</v>
      </c>
      <c r="I43" s="78"/>
      <c r="J43" s="81">
        <f>J41+H43</f>
        <v>0.62708333333333333</v>
      </c>
      <c r="K43" s="19"/>
    </row>
    <row r="44" spans="1:11" ht="15" thickBot="1">
      <c r="A44" s="18"/>
      <c r="B44" s="67">
        <v>2</v>
      </c>
      <c r="C44" s="68"/>
      <c r="D44" s="69" t="s">
        <v>26</v>
      </c>
      <c r="E44" s="68"/>
      <c r="F44" s="70">
        <v>0.2</v>
      </c>
      <c r="G44" s="68"/>
      <c r="H44" s="71">
        <v>0</v>
      </c>
      <c r="I44" s="70" t="e">
        <f>F44*(H37/H44)</f>
        <v>#DIV/0!</v>
      </c>
      <c r="J44" s="72">
        <f>J43+H44</f>
        <v>0.62708333333333333</v>
      </c>
      <c r="K44" s="19"/>
    </row>
    <row r="45" spans="1:11" ht="15" thickBot="1">
      <c r="A45" s="18"/>
      <c r="B45" s="25"/>
      <c r="C45" s="32">
        <v>2</v>
      </c>
      <c r="D45" s="33" t="s">
        <v>30</v>
      </c>
      <c r="E45" s="34">
        <v>0</v>
      </c>
      <c r="F45" s="32"/>
      <c r="G45" s="32"/>
      <c r="H45" s="35">
        <v>0</v>
      </c>
      <c r="I45" s="32"/>
      <c r="J45" s="36">
        <f t="shared" ref="J45:J46" si="4">J44+H45</f>
        <v>0.62708333333333333</v>
      </c>
      <c r="K45" s="19"/>
    </row>
    <row r="46" spans="1:11" ht="15" thickBot="1">
      <c r="A46" s="18"/>
      <c r="B46" s="4" t="s">
        <v>10</v>
      </c>
      <c r="C46" s="5"/>
      <c r="D46" s="6" t="s">
        <v>14</v>
      </c>
      <c r="E46" s="5"/>
      <c r="F46" s="8">
        <v>0</v>
      </c>
      <c r="G46" s="5">
        <v>0</v>
      </c>
      <c r="H46" s="7">
        <v>0</v>
      </c>
      <c r="I46" s="8" t="e">
        <f>(F46+E45)*($H$15/H46)</f>
        <v>#DIV/0!</v>
      </c>
      <c r="J46" s="9">
        <f t="shared" si="4"/>
        <v>0.62708333333333333</v>
      </c>
      <c r="K46" s="19"/>
    </row>
    <row r="47" spans="1:11" ht="14.25">
      <c r="A47" s="18"/>
      <c r="B47" s="162" t="s">
        <v>28</v>
      </c>
      <c r="C47" s="163"/>
      <c r="D47" s="163"/>
      <c r="E47" s="163"/>
      <c r="F47" s="163"/>
      <c r="G47" s="163"/>
      <c r="H47" s="163"/>
      <c r="I47" s="163"/>
      <c r="J47" s="164"/>
      <c r="K47" s="19"/>
    </row>
    <row r="48" spans="1:11" ht="14.25">
      <c r="A48" s="18"/>
      <c r="B48" s="77" t="s">
        <v>18</v>
      </c>
      <c r="C48" s="78"/>
      <c r="D48" s="79" t="s">
        <v>15</v>
      </c>
      <c r="E48" s="78"/>
      <c r="F48" s="78"/>
      <c r="G48" s="78"/>
      <c r="H48" s="80">
        <v>0</v>
      </c>
      <c r="I48" s="78"/>
      <c r="J48" s="81">
        <f>J46+H48</f>
        <v>0.62708333333333333</v>
      </c>
      <c r="K48" s="19"/>
    </row>
    <row r="49" spans="1:11" ht="15" thickBot="1">
      <c r="A49" s="22"/>
      <c r="B49" s="82" t="s">
        <v>29</v>
      </c>
      <c r="C49" s="83"/>
      <c r="D49" s="84" t="s">
        <v>17</v>
      </c>
      <c r="E49" s="83"/>
      <c r="F49" s="85">
        <v>0</v>
      </c>
      <c r="G49" s="83"/>
      <c r="H49" s="86">
        <v>0</v>
      </c>
      <c r="I49" s="85" t="e">
        <f>F49*($H$15/H49)</f>
        <v>#DIV/0!</v>
      </c>
      <c r="J49" s="87">
        <f>J48+H49</f>
        <v>0.62708333333333333</v>
      </c>
      <c r="K49" s="24"/>
    </row>
    <row r="50" spans="1:11" ht="15" thickBot="1">
      <c r="A50" s="18"/>
      <c r="B50" s="25"/>
      <c r="C50" s="32">
        <v>3</v>
      </c>
      <c r="D50" s="33" t="s">
        <v>22</v>
      </c>
      <c r="E50" s="34">
        <v>0</v>
      </c>
      <c r="F50" s="32"/>
      <c r="G50" s="32"/>
      <c r="H50" s="35">
        <v>0</v>
      </c>
      <c r="I50" s="32"/>
      <c r="J50" s="36">
        <f>J49+H50</f>
        <v>0.62708333333333333</v>
      </c>
      <c r="K50" s="19"/>
    </row>
    <row r="51" spans="1:11" ht="14.25">
      <c r="A51" s="18"/>
      <c r="B51" s="77" t="s">
        <v>19</v>
      </c>
      <c r="C51" s="78"/>
      <c r="D51" s="79" t="s">
        <v>21</v>
      </c>
      <c r="E51" s="78"/>
      <c r="F51" s="88">
        <v>0</v>
      </c>
      <c r="G51" s="88">
        <v>0</v>
      </c>
      <c r="H51" s="80">
        <v>0</v>
      </c>
      <c r="I51" s="88" t="e">
        <f>(F51+E50)*($H$15/H51)</f>
        <v>#DIV/0!</v>
      </c>
      <c r="J51" s="81">
        <f>J50+H51</f>
        <v>0.62708333333333333</v>
      </c>
      <c r="K51" s="19"/>
    </row>
    <row r="52" spans="1:11" ht="14.25">
      <c r="A52" s="18"/>
      <c r="B52" s="77" t="s">
        <v>20</v>
      </c>
      <c r="C52" s="78"/>
      <c r="D52" s="79" t="s">
        <v>16</v>
      </c>
      <c r="E52" s="78"/>
      <c r="F52" s="88"/>
      <c r="G52" s="78"/>
      <c r="H52" s="80">
        <v>0</v>
      </c>
      <c r="I52" s="78"/>
      <c r="J52" s="81">
        <f>J51+H52</f>
        <v>0.62708333333333333</v>
      </c>
      <c r="K52" s="19"/>
    </row>
    <row r="53" spans="1:11" ht="15" thickBot="1">
      <c r="A53" s="18"/>
      <c r="B53" s="10" t="s">
        <v>23</v>
      </c>
      <c r="C53" s="11"/>
      <c r="D53" s="39" t="s">
        <v>17</v>
      </c>
      <c r="E53" s="40"/>
      <c r="F53" s="41">
        <v>0</v>
      </c>
      <c r="G53" s="42">
        <f>F52+F53</f>
        <v>0</v>
      </c>
      <c r="H53" s="90">
        <v>0</v>
      </c>
      <c r="I53" s="89" t="e">
        <f>F53*($H$15/H53)</f>
        <v>#DIV/0!</v>
      </c>
      <c r="J53" s="91">
        <f>J52+H53</f>
        <v>0.62708333333333333</v>
      </c>
      <c r="K53" s="19"/>
    </row>
    <row r="54" spans="1:11" ht="14.25">
      <c r="A54" s="18"/>
      <c r="B54" s="165"/>
      <c r="C54" s="165"/>
      <c r="D54" s="43" t="s">
        <v>45</v>
      </c>
      <c r="E54" s="44">
        <f>E50+E45+E40</f>
        <v>67.959999999999994</v>
      </c>
      <c r="F54" s="44">
        <f>F39+F41</f>
        <v>110.03</v>
      </c>
      <c r="G54" s="45">
        <f>E54+F54</f>
        <v>177.99</v>
      </c>
      <c r="H54" s="165"/>
      <c r="I54" s="165"/>
      <c r="J54" s="165"/>
      <c r="K54" s="19"/>
    </row>
    <row r="55" spans="1:11" ht="14.25">
      <c r="A55" s="18"/>
      <c r="B55" s="1"/>
      <c r="C55" s="1"/>
      <c r="D55" s="130" t="s">
        <v>35</v>
      </c>
      <c r="E55" s="135">
        <f>E32</f>
        <v>142.06</v>
      </c>
      <c r="F55" s="135">
        <f>F32</f>
        <v>64.960000000000008</v>
      </c>
      <c r="G55" s="136">
        <f>SUM(E55:F55)</f>
        <v>207.02</v>
      </c>
      <c r="H55" s="1"/>
      <c r="I55" s="1"/>
      <c r="J55" s="1"/>
      <c r="K55" s="19"/>
    </row>
    <row r="56" spans="1:11" ht="14.25">
      <c r="A56" s="18"/>
      <c r="B56" s="1"/>
      <c r="C56" s="1"/>
      <c r="D56" s="129" t="s">
        <v>11</v>
      </c>
      <c r="E56" s="133">
        <f>E11</f>
        <v>6.68</v>
      </c>
      <c r="F56" s="133">
        <f>F11</f>
        <v>75.95</v>
      </c>
      <c r="G56" s="134">
        <f>G11</f>
        <v>82.63</v>
      </c>
      <c r="H56" s="1"/>
      <c r="I56" s="1"/>
      <c r="J56" s="1"/>
      <c r="K56" s="19"/>
    </row>
    <row r="57" spans="1:11" ht="15" thickBot="1">
      <c r="A57" s="18"/>
      <c r="B57" s="1"/>
      <c r="C57" s="1"/>
      <c r="D57" s="46" t="s">
        <v>36</v>
      </c>
      <c r="E57" s="131">
        <f>SUM(E54:E56)</f>
        <v>216.7</v>
      </c>
      <c r="F57" s="132">
        <f>SUM(F54:F56)</f>
        <v>250.94</v>
      </c>
      <c r="G57" s="47">
        <f>SUM(E57:F57)</f>
        <v>467.64</v>
      </c>
      <c r="H57" s="1"/>
      <c r="I57" s="1"/>
      <c r="J57" s="1"/>
      <c r="K57" s="19"/>
    </row>
    <row r="58" spans="1:11" ht="14.25">
      <c r="A58" s="18"/>
      <c r="B58" s="1"/>
      <c r="C58" s="1"/>
      <c r="D58" s="1"/>
      <c r="E58" s="1"/>
      <c r="F58" s="1"/>
      <c r="G58" s="1"/>
      <c r="H58" s="1"/>
      <c r="I58" s="1"/>
      <c r="J58" s="1"/>
      <c r="K58" s="19"/>
    </row>
    <row r="59" spans="1:11" ht="14.25">
      <c r="A59" s="18"/>
      <c r="B59" s="1"/>
      <c r="C59" s="1"/>
      <c r="D59" s="1"/>
      <c r="E59" s="1"/>
      <c r="F59" s="1"/>
      <c r="G59" s="1"/>
      <c r="H59" s="1"/>
      <c r="I59" s="1"/>
      <c r="J59" s="1"/>
      <c r="K59" s="19"/>
    </row>
  </sheetData>
  <mergeCells count="13">
    <mergeCell ref="B32:C32"/>
    <mergeCell ref="H32:J32"/>
    <mergeCell ref="B2:J2"/>
    <mergeCell ref="B4:J4"/>
    <mergeCell ref="B13:J13"/>
    <mergeCell ref="B20:J20"/>
    <mergeCell ref="B25:J25"/>
    <mergeCell ref="B34:J34"/>
    <mergeCell ref="B35:J35"/>
    <mergeCell ref="B42:J42"/>
    <mergeCell ref="B47:J47"/>
    <mergeCell ref="B54:C54"/>
    <mergeCell ref="H54:J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1. AYAK ZÇ (2)</vt:lpstr>
      <vt:lpstr>1. AYAK ZÇ</vt:lpstr>
      <vt:lpstr>Sayfa1</vt:lpstr>
      <vt:lpstr>'1. AYAK ZÇ'!Yazdırma_Alanı</vt:lpstr>
      <vt:lpstr>'1. AYAK ZÇ (2)'!Yazdırma_Alanı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seda s.</cp:lastModifiedBy>
  <cp:lastPrinted>2023-08-18T06:09:31Z</cp:lastPrinted>
  <dcterms:created xsi:type="dcterms:W3CDTF">2013-05-07T15:38:51Z</dcterms:created>
  <dcterms:modified xsi:type="dcterms:W3CDTF">2023-08-31T14:35:00Z</dcterms:modified>
</cp:coreProperties>
</file>